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8B199F4E-46F6-49F6-8876-049EB6680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<sst xmlns="http://schemas.openxmlformats.org/spreadsheetml/2006/main" count="61" uniqueCount="60">
  <si>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</si>
  <si>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</si>
  <si>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</si>
  <si>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</si>
  <si>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</si>
  <si>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</si>
  <si>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</si>
  <si>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</si>
  <si>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</si>
  <si>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</si>
  <si>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</si>
  <si>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</si>
  <si>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</si>
  <si>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B3</t>
  </si>
  <si>
    <t>Return Adopts</t>
  </si>
  <si>
    <t>B4</t>
  </si>
  <si>
    <t>Born in Shelter</t>
  </si>
  <si>
    <t>B5</t>
  </si>
  <si>
    <t>Owner Surrender</t>
  </si>
  <si>
    <t>B6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</si>
  <si>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</si>
  <si>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</si>
  <si>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</si>
  <si>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</si>
  <si>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</si>
  <si>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</si>
  <si>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</si>
  <si>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</si>
  <si>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</si>
  <si>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</si>
  <si>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</si>
  <si>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</si>
  <si>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</si>
  <si>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</si>
  <si>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</si>
  <si>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</si>
  <si>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</si>
  <si>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</si>
  <si>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</si>
  <si>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</si>
  <si>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</si>
  <si>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</si>
  <si>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</si>
  <si>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</si>
  <si>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</si>
  <si>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</si>
  <si>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</si>
  <si>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</si>
  <si>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</si>
  <si>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</si>
  <si>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</si>
  <si>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</si>
  <si>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</si>
  <si>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</si>
  <si>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</si>
  <si>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</si>
  <si>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 xml:space="preserve">Strays </t>
  </si>
  <si>
    <t>Fosters</t>
  </si>
  <si>
    <t>Sent to Rescue &amp; Foster</t>
  </si>
  <si>
    <t>Animals remaining in shelter- 132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</si>
</sst>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zoomScale="175" zoomScaleNormal="175" workbookViewId="0">
      <selection activeCell="J28" sqref="J28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45658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331</v>
      </c>
      <c r="D6" s="8">
        <f>SUM(D7,D8, D9,D10,D11,D12,D13)</f>
        <v>305</v>
      </c>
      <c r="E6" s="8">
        <f>SUM(E7,E8, E9,E10,E11,E12,E13)</f>
        <v>17</v>
      </c>
      <c r="F6" s="9">
        <f t="shared" ref="F6:F14" si="0">SUM(C6:E6)</f>
        <v>653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9</v>
      </c>
      <c r="E7" s="13">
        <v>0</v>
      </c>
      <c r="F7" s="14">
        <f t="shared" si="0"/>
        <v>35</v>
      </c>
    </row>
    <row r="8" spans="1:8" x14ac:dyDescent="0.25">
      <c r="A8" s="11" t="s">
        <v>12</v>
      </c>
      <c r="B8" s="12" t="s">
        <v>57</v>
      </c>
      <c r="C8" s="13">
        <v>9</v>
      </c>
      <c r="D8" s="13">
        <v>59</v>
      </c>
      <c r="E8" s="13">
        <v>7</v>
      </c>
      <c r="F8" s="14">
        <f t="shared" si="0"/>
        <v>75</v>
      </c>
    </row>
    <row r="9" spans="1:8" x14ac:dyDescent="0.25">
      <c r="A9" s="11" t="s">
        <v>13</v>
      </c>
      <c r="B9" s="12" t="s">
        <v>14</v>
      </c>
      <c r="C9" s="13">
        <v>2</v>
      </c>
      <c r="D9" s="13">
        <v>2</v>
      </c>
      <c r="E9" s="13">
        <v>0</v>
      </c>
      <c r="F9" s="14">
        <f t="shared" si="0"/>
        <v>4</v>
      </c>
    </row>
    <row r="10" spans="1:8" x14ac:dyDescent="0.25">
      <c r="A10" s="11" t="s">
        <v>15</v>
      </c>
      <c r="B10" s="12" t="s">
        <v>16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17</v>
      </c>
      <c r="B11" s="12" t="s">
        <v>18</v>
      </c>
      <c r="C11" s="13">
        <v>66</v>
      </c>
      <c r="D11" s="13">
        <v>6</v>
      </c>
      <c r="E11" s="13">
        <v>1</v>
      </c>
      <c r="F11" s="14">
        <f t="shared" si="0"/>
        <v>73</v>
      </c>
    </row>
    <row r="12" spans="1:8" x14ac:dyDescent="0.25">
      <c r="A12" s="11" t="s">
        <v>19</v>
      </c>
      <c r="B12" s="12" t="s">
        <v>56</v>
      </c>
      <c r="C12" s="13">
        <v>228</v>
      </c>
      <c r="D12" s="13">
        <v>224</v>
      </c>
      <c r="E12" s="13">
        <v>9</v>
      </c>
      <c r="F12" s="14">
        <f t="shared" si="0"/>
        <v>461</v>
      </c>
    </row>
    <row r="13" spans="1:8" x14ac:dyDescent="0.25">
      <c r="A13" s="11" t="s">
        <v>20</v>
      </c>
      <c r="B13" s="12" t="s">
        <v>21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22</v>
      </c>
      <c r="B14" s="12" t="s">
        <v>23</v>
      </c>
      <c r="C14" s="13">
        <v>13</v>
      </c>
      <c r="D14" s="13">
        <v>8</v>
      </c>
      <c r="E14" s="13">
        <v>1</v>
      </c>
      <c r="F14" s="14">
        <f t="shared" si="0"/>
        <v>22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24</v>
      </c>
      <c r="B16" s="15" t="s">
        <v>25</v>
      </c>
      <c r="C16" s="13">
        <v>1</v>
      </c>
      <c r="D16" s="13">
        <v>0</v>
      </c>
      <c r="E16" s="13">
        <v>0</v>
      </c>
      <c r="F16" s="16">
        <f>SUM(C16:E16)</f>
        <v>1</v>
      </c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26</v>
      </c>
      <c r="D18" s="13">
        <v>9</v>
      </c>
      <c r="E18" s="13">
        <v>1</v>
      </c>
      <c r="F18" s="16">
        <f>SUM(C18:E18)</f>
        <v>36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30</v>
      </c>
      <c r="B20" s="5" t="s">
        <v>31</v>
      </c>
      <c r="C20" s="8">
        <f>SUM(C6,C16, C17, C18)</f>
        <v>358</v>
      </c>
      <c r="D20" s="8">
        <f>SUM(D6,D16, D17, D18)</f>
        <v>314</v>
      </c>
      <c r="E20" s="8">
        <f>SUM(E18,E17,E16,E6)</f>
        <v>18</v>
      </c>
      <c r="F20" s="8">
        <f>SUM(C20:E20)</f>
        <v>690</v>
      </c>
    </row>
    <row r="21" spans="1:6" x14ac:dyDescent="0.25">
      <c r="A21" s="11" t="s">
        <v>32</v>
      </c>
      <c r="B21" s="15" t="s">
        <v>33</v>
      </c>
      <c r="C21" s="13">
        <v>25</v>
      </c>
      <c r="D21" s="13">
        <v>11</v>
      </c>
      <c r="E21" s="13">
        <v>0</v>
      </c>
      <c r="F21" s="16">
        <f>SUM(C21:E21)</f>
        <v>36</v>
      </c>
    </row>
    <row r="22" spans="1:6" s="10" customFormat="1" x14ac:dyDescent="0.25">
      <c r="A22" s="7" t="s">
        <v>34</v>
      </c>
      <c r="B22" s="5" t="s">
        <v>35</v>
      </c>
      <c r="C22" s="8">
        <f>SUM(C20-C21)</f>
        <v>333</v>
      </c>
      <c r="D22" s="8">
        <f>SUM(D20-D21)</f>
        <v>303</v>
      </c>
      <c r="E22" s="8">
        <f>SUM(E20-E21)</f>
        <v>18</v>
      </c>
      <c r="F22" s="8">
        <f>SUM(C22,D22,E22)</f>
        <v>654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36</v>
      </c>
      <c r="B24" s="32"/>
      <c r="C24" s="32"/>
      <c r="D24" s="32"/>
      <c r="E24" s="32"/>
      <c r="F24" s="33"/>
    </row>
    <row r="25" spans="1:6" x14ac:dyDescent="0.25">
      <c r="A25" s="19" t="s">
        <v>37</v>
      </c>
      <c r="B25" s="20" t="s">
        <v>38</v>
      </c>
      <c r="C25" s="21">
        <v>80</v>
      </c>
      <c r="D25" s="21">
        <v>74</v>
      </c>
      <c r="E25" s="21">
        <v>8</v>
      </c>
      <c r="F25" s="22">
        <f t="shared" ref="F25:F30" si="1">SUM(C25:E25)</f>
        <v>162</v>
      </c>
    </row>
    <row r="26" spans="1:6" x14ac:dyDescent="0.25">
      <c r="A26" s="11" t="s">
        <v>39</v>
      </c>
      <c r="B26" s="15" t="s">
        <v>58</v>
      </c>
      <c r="C26" s="13">
        <v>105</v>
      </c>
      <c r="D26" s="13">
        <v>157</v>
      </c>
      <c r="E26" s="13">
        <v>0</v>
      </c>
      <c r="F26" s="16">
        <f t="shared" si="1"/>
        <v>262</v>
      </c>
    </row>
    <row r="27" spans="1:6" x14ac:dyDescent="0.25">
      <c r="A27" s="11" t="s">
        <v>40</v>
      </c>
      <c r="B27" s="15" t="s">
        <v>41</v>
      </c>
      <c r="C27" s="13">
        <v>0</v>
      </c>
      <c r="D27" s="13">
        <v>9</v>
      </c>
      <c r="E27" s="13">
        <v>0</v>
      </c>
      <c r="F27" s="16">
        <f t="shared" si="1"/>
        <v>9</v>
      </c>
    </row>
    <row r="28" spans="1:6" x14ac:dyDescent="0.25">
      <c r="A28" s="11" t="s">
        <v>42</v>
      </c>
      <c r="B28" s="15" t="s">
        <v>43</v>
      </c>
      <c r="C28" s="13">
        <v>82</v>
      </c>
      <c r="D28" s="13">
        <v>12</v>
      </c>
      <c r="E28" s="13">
        <v>0</v>
      </c>
      <c r="F28" s="16">
        <f t="shared" si="1"/>
        <v>94</v>
      </c>
    </row>
    <row r="29" spans="1:6" x14ac:dyDescent="0.25">
      <c r="A29" s="11" t="s">
        <v>44</v>
      </c>
      <c r="B29" s="15" t="s">
        <v>45</v>
      </c>
      <c r="C29" s="13">
        <v>61</v>
      </c>
      <c r="D29" s="13">
        <v>79</v>
      </c>
      <c r="E29" s="13">
        <v>6</v>
      </c>
      <c r="F29" s="16">
        <f t="shared" si="1"/>
        <v>146</v>
      </c>
    </row>
    <row r="30" spans="1:6" x14ac:dyDescent="0.25">
      <c r="A30" s="11" t="s">
        <v>46</v>
      </c>
      <c r="B30" s="15" t="s">
        <v>33</v>
      </c>
      <c r="C30" s="23">
        <v>28</v>
      </c>
      <c r="D30" s="23">
        <v>11</v>
      </c>
      <c r="E30" s="23">
        <v>1</v>
      </c>
      <c r="F30" s="16">
        <f t="shared" si="1"/>
        <v>40</v>
      </c>
    </row>
    <row r="31" spans="1:6" s="10" customFormat="1" x14ac:dyDescent="0.25">
      <c r="A31" s="7" t="s">
        <v>47</v>
      </c>
      <c r="B31" s="24" t="s">
        <v>48</v>
      </c>
      <c r="C31" s="25">
        <f>SUM(C29-C30)</f>
        <v>33</v>
      </c>
      <c r="D31" s="25">
        <f>SUM(D29-D30)</f>
        <v>68</v>
      </c>
      <c r="E31" s="25">
        <f>SUM(E29-E30)</f>
        <v>5</v>
      </c>
      <c r="F31" s="26">
        <f>SUM(F29-F30)</f>
        <v>106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49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50</v>
      </c>
      <c r="B34" s="6" t="s">
        <v>51</v>
      </c>
      <c r="C34" s="8">
        <f>SUM(C25+C26+C27+C28+C31)</f>
        <v>300</v>
      </c>
      <c r="D34" s="8">
        <f>SUM(D25+D26+D27+D28+D31)</f>
        <v>320</v>
      </c>
      <c r="E34" s="8">
        <f>SUM(E25+E26+E27+E28+E31)</f>
        <v>13</v>
      </c>
      <c r="F34" s="8">
        <f>SUM(C34:E34)</f>
        <v>633</v>
      </c>
    </row>
    <row r="35" spans="1:6" x14ac:dyDescent="0.25">
      <c r="A35" s="11" t="s">
        <v>52</v>
      </c>
      <c r="B35" s="15" t="s">
        <v>53</v>
      </c>
      <c r="C35" s="13">
        <v>1</v>
      </c>
      <c r="D35" s="13">
        <v>0</v>
      </c>
      <c r="E35" s="13">
        <v>0</v>
      </c>
      <c r="F35" s="16">
        <f>SUM(C35:E35)</f>
        <v>1</v>
      </c>
    </row>
    <row r="36" spans="1:6" s="3" customFormat="1" x14ac:dyDescent="0.25">
      <c r="A36" s="17" t="s">
        <v>54</v>
      </c>
      <c r="B36" s="6" t="s">
        <v>55</v>
      </c>
      <c r="C36" s="8">
        <f>SUM(C34:C35)</f>
        <v>301</v>
      </c>
      <c r="D36" s="8">
        <f>SUM(D34:D35)</f>
        <v>320</v>
      </c>
      <c r="E36" s="8">
        <f>SUM(E34:E35)</f>
        <v>13</v>
      </c>
      <c r="F36" s="8">
        <f>SUM(C36:E36)</f>
        <v>634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B2247F-2871-4F86-84D0-DD4D0E033978}"/>
</file>

<file path=customXml/itemProps2.xml><?xml version="1.0" encoding="utf-8"?>
<ds:datastoreItem xmlns:ds="http://schemas.openxmlformats.org/officeDocument/2006/customXml" ds:itemID="{930C6581-7642-4EA2-AF64-87BE1522E810}"/>
</file>

<file path=customXml/itemProps3.xml><?xml version="1.0" encoding="utf-8"?>
<ds:datastoreItem xmlns:ds="http://schemas.openxmlformats.org/officeDocument/2006/customXml" ds:itemID="{6DA9A9DA-A713-406D-92EF-31D4817C3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2022-05-12T12:53:28Z</cp:lastPrinted>
  <dcterms:created xsi:type="dcterms:W3CDTF">2022-04-15T12:20:12Z</dcterms:created>
  <dcterms:modified xsi:type="dcterms:W3CDTF">2025-02-03T14:18:29Z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