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8.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Procurement Management\WORKAREA\JAKE\ACTIVE\B240175JJB - Miscellaneous County Repairs III - Hurricane Ian\7 - Addendum\Addendum 4\"/>
    </mc:Choice>
  </mc:AlternateContent>
  <xr:revisionPtr revIDLastSave="0" documentId="13_ncr:1_{F6F996AC-E85E-420B-94D4-830AA49CC2B7}" xr6:coauthVersionLast="47" xr6:coauthVersionMax="47" xr10:uidLastSave="{00000000-0000-0000-0000-000000000000}"/>
  <bookViews>
    <workbookView xWindow="-120" yWindow="-120" windowWidth="29040" windowHeight="15720" tabRatio="825" xr2:uid="{5D05FC91-1B3F-4DA9-A76F-14CE06508309}"/>
  </bookViews>
  <sheets>
    <sheet name="Batch Selection" sheetId="12" r:id="rId1"/>
    <sheet name="Public Works Building" sheetId="13" r:id="rId2"/>
    <sheet name="DOT-Billy Creek Barn" sheetId="4" r:id="rId3"/>
    <sheet name="Fort Myers Regional Library" sheetId="2" r:id="rId4"/>
    <sheet name="Lakes Regional Park Boardwalk" sheetId="7" r:id="rId5"/>
    <sheet name="Lakes Regional Park" sheetId="6" r:id="rId6"/>
    <sheet name="Matlacha Comm. Park Art Center" sheetId="8" r:id="rId7"/>
    <sheet name="Matlacha Community Center" sheetId="9" r:id="rId8"/>
    <sheet name="Melvin Morgan Const. Complex" sheetId="10" r:id="rId9"/>
    <sheet name="Phillips Community Park" sheetId="11" r:id="rId10"/>
  </sheets>
  <definedNames>
    <definedName name="_xlnm.Print_Area" localSheetId="3">'Fort Myers Regional Library'!$A$1:$F$172</definedName>
    <definedName name="_xlnm.Print_Area" localSheetId="5">'Lakes Regional Park'!$A$1:$F$62</definedName>
    <definedName name="_xlnm.Print_Area" localSheetId="4">'Lakes Regional Park Boardwalk'!$A$1:$F$71</definedName>
    <definedName name="_xlnm.Print_Area" localSheetId="6">'Matlacha Comm. Park Art Center'!$A$1:$F$118</definedName>
    <definedName name="_xlnm.Print_Area" localSheetId="7">'Matlacha Community Center'!#REF!</definedName>
    <definedName name="_xlnm.Print_Area" localSheetId="9">'Phillips Community Park'!$A$1:$F$35</definedName>
    <definedName name="_xlnm.Print_Area" localSheetId="1">'Public Works Building'!$A$1:$F$295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2" l="1"/>
  <c r="C25" i="12"/>
  <c r="C24" i="12"/>
  <c r="C21" i="12"/>
  <c r="C19" i="12"/>
  <c r="C20" i="12"/>
  <c r="C22" i="12"/>
  <c r="F32" i="11"/>
  <c r="F29" i="11"/>
  <c r="F30" i="11"/>
  <c r="F31" i="11"/>
  <c r="F28" i="11"/>
  <c r="F21" i="11"/>
  <c r="F22" i="11"/>
  <c r="F23" i="11"/>
  <c r="F24" i="11"/>
  <c r="F20" i="11"/>
  <c r="E55" i="10"/>
  <c r="F21" i="10"/>
  <c r="F22" i="10"/>
  <c r="F23" i="10"/>
  <c r="F24" i="10"/>
  <c r="F25" i="10"/>
  <c r="F38" i="10"/>
  <c r="F40" i="10" s="1"/>
  <c r="F39" i="10"/>
  <c r="F52" i="10"/>
  <c r="F51" i="10"/>
  <c r="F47" i="10"/>
  <c r="F43" i="10"/>
  <c r="F37" i="10"/>
  <c r="F33" i="10"/>
  <c r="F29" i="10"/>
  <c r="F20" i="10"/>
  <c r="F25" i="9"/>
  <c r="F26" i="9"/>
  <c r="F27" i="9"/>
  <c r="F28" i="9"/>
  <c r="F29" i="9"/>
  <c r="F30"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9" i="9"/>
  <c r="F70" i="9"/>
  <c r="F71" i="9"/>
  <c r="F72" i="9"/>
  <c r="F73" i="9"/>
  <c r="F78" i="9"/>
  <c r="F79" i="9"/>
  <c r="F80" i="9"/>
  <c r="F81" i="9"/>
  <c r="F82" i="9"/>
  <c r="F83" i="9"/>
  <c r="F84" i="9"/>
  <c r="F85" i="9"/>
  <c r="F86" i="9"/>
  <c r="F87" i="9"/>
  <c r="F88" i="9"/>
  <c r="F93" i="9"/>
  <c r="F94" i="9"/>
  <c r="F95" i="9"/>
  <c r="F96" i="9"/>
  <c r="F97" i="9"/>
  <c r="F98" i="9"/>
  <c r="F99" i="9"/>
  <c r="F100" i="9"/>
  <c r="F101" i="9"/>
  <c r="F106" i="9"/>
  <c r="F107" i="9"/>
  <c r="F108" i="9"/>
  <c r="F109" i="9"/>
  <c r="F110" i="9"/>
  <c r="F111" i="9"/>
  <c r="F112" i="9"/>
  <c r="F113" i="9"/>
  <c r="F118" i="9"/>
  <c r="F123" i="9"/>
  <c r="F128" i="9"/>
  <c r="F129" i="9"/>
  <c r="F130" i="9"/>
  <c r="F131" i="9"/>
  <c r="F132" i="9"/>
  <c r="F133" i="9"/>
  <c r="F134" i="9"/>
  <c r="F135" i="9"/>
  <c r="F136" i="9"/>
  <c r="F137" i="9"/>
  <c r="F138" i="9"/>
  <c r="F139" i="9"/>
  <c r="F140" i="9"/>
  <c r="F141" i="9"/>
  <c r="F142" i="9"/>
  <c r="F147" i="9"/>
  <c r="F148" i="9"/>
  <c r="F149" i="9" s="1"/>
  <c r="F153" i="9"/>
  <c r="F152" i="9"/>
  <c r="F146" i="9"/>
  <c r="F127" i="9"/>
  <c r="F122" i="9"/>
  <c r="F117" i="9"/>
  <c r="F105" i="9"/>
  <c r="F92" i="9"/>
  <c r="F77" i="9"/>
  <c r="F68" i="9"/>
  <c r="F34" i="9"/>
  <c r="F20" i="9"/>
  <c r="F154" i="9"/>
  <c r="F119" i="9"/>
  <c r="F107" i="8"/>
  <c r="F108" i="8"/>
  <c r="F109" i="8"/>
  <c r="F110" i="8"/>
  <c r="F111" i="8"/>
  <c r="F112" i="8"/>
  <c r="F113" i="8"/>
  <c r="F114" i="8"/>
  <c r="F95" i="8"/>
  <c r="F96" i="8"/>
  <c r="F97" i="8"/>
  <c r="F98" i="8"/>
  <c r="F99" i="8"/>
  <c r="F100" i="8"/>
  <c r="F101" i="8"/>
  <c r="F102" i="8"/>
  <c r="F81" i="8"/>
  <c r="F82" i="8"/>
  <c r="F83" i="8"/>
  <c r="F84" i="8"/>
  <c r="F85" i="8"/>
  <c r="F86" i="8"/>
  <c r="F87" i="8"/>
  <c r="F88" i="8"/>
  <c r="F89" i="8"/>
  <c r="F90" i="8"/>
  <c r="F106" i="8"/>
  <c r="F94" i="8"/>
  <c r="F80"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48" i="8"/>
  <c r="F21" i="8"/>
  <c r="F22" i="8"/>
  <c r="F23" i="8"/>
  <c r="F24" i="8"/>
  <c r="F25" i="8"/>
  <c r="F26" i="8"/>
  <c r="F27" i="8"/>
  <c r="F28" i="8"/>
  <c r="F29" i="8"/>
  <c r="F30" i="8"/>
  <c r="F31" i="8"/>
  <c r="F32" i="8"/>
  <c r="F33" i="8"/>
  <c r="F34" i="8"/>
  <c r="F35" i="8"/>
  <c r="F36" i="8"/>
  <c r="F37" i="8"/>
  <c r="F38" i="8"/>
  <c r="F39" i="8"/>
  <c r="F40" i="8"/>
  <c r="F41" i="8"/>
  <c r="F42" i="8"/>
  <c r="F43" i="8"/>
  <c r="F44" i="8"/>
  <c r="F20" i="8"/>
  <c r="F27" i="6"/>
  <c r="F28" i="6"/>
  <c r="F29" i="6"/>
  <c r="F30" i="6"/>
  <c r="F35" i="6"/>
  <c r="F44" i="6"/>
  <c r="F45" i="6"/>
  <c r="F46" i="6"/>
  <c r="F47" i="6"/>
  <c r="F48" i="6"/>
  <c r="F49" i="6"/>
  <c r="F50" i="6"/>
  <c r="F51" i="6"/>
  <c r="F52" i="6"/>
  <c r="F53" i="6"/>
  <c r="F58" i="6"/>
  <c r="F57" i="6"/>
  <c r="F43" i="6"/>
  <c r="F39" i="6"/>
  <c r="F34" i="6"/>
  <c r="F26" i="6"/>
  <c r="F21" i="6"/>
  <c r="F22" i="6"/>
  <c r="F20" i="6"/>
  <c r="F21" i="7"/>
  <c r="F20" i="7"/>
  <c r="F71" i="7"/>
  <c r="E172" i="2"/>
  <c r="F160" i="2"/>
  <c r="F155" i="2"/>
  <c r="F152" i="2"/>
  <c r="F153" i="2"/>
  <c r="F154" i="2"/>
  <c r="F135" i="2"/>
  <c r="F130" i="2"/>
  <c r="F123" i="2"/>
  <c r="F124" i="2"/>
  <c r="F125" i="2"/>
  <c r="F117" i="2"/>
  <c r="F118" i="2"/>
  <c r="F111" i="2"/>
  <c r="F112" i="2"/>
  <c r="F105" i="2"/>
  <c r="F106" i="2"/>
  <c r="F100" i="2"/>
  <c r="F95" i="2"/>
  <c r="F94" i="2"/>
  <c r="F87" i="2"/>
  <c r="F88" i="2"/>
  <c r="F89" i="2"/>
  <c r="F81" i="2"/>
  <c r="F82" i="2"/>
  <c r="F75" i="2"/>
  <c r="F76" i="2"/>
  <c r="F168" i="2"/>
  <c r="F164" i="2"/>
  <c r="F159" i="2"/>
  <c r="F151" i="2"/>
  <c r="F147" i="2"/>
  <c r="F143" i="2"/>
  <c r="F139" i="2"/>
  <c r="F134" i="2"/>
  <c r="F129" i="2"/>
  <c r="F122" i="2"/>
  <c r="F116" i="2"/>
  <c r="F110" i="2"/>
  <c r="F104" i="2"/>
  <c r="F99" i="2"/>
  <c r="F93" i="2"/>
  <c r="F86" i="2"/>
  <c r="F80" i="2"/>
  <c r="F83" i="2" s="1"/>
  <c r="F74" i="2"/>
  <c r="F70" i="2"/>
  <c r="F69" i="2"/>
  <c r="F65" i="2"/>
  <c r="F66" i="2" s="1"/>
  <c r="F64" i="2"/>
  <c r="F57" i="2"/>
  <c r="F58" i="2"/>
  <c r="F59" i="2"/>
  <c r="F60" i="2"/>
  <c r="F56" i="2"/>
  <c r="F50" i="2"/>
  <c r="F51" i="2"/>
  <c r="F52" i="2"/>
  <c r="F49" i="2"/>
  <c r="F44" i="2"/>
  <c r="F45" i="2"/>
  <c r="F43" i="2"/>
  <c r="F38" i="2"/>
  <c r="F39" i="2"/>
  <c r="F37" i="2"/>
  <c r="F33" i="2"/>
  <c r="F32" i="2"/>
  <c r="F27" i="2"/>
  <c r="F28" i="2"/>
  <c r="F26" i="2"/>
  <c r="F21" i="2"/>
  <c r="F22" i="2"/>
  <c r="F20" i="2"/>
  <c r="F21" i="4"/>
  <c r="F22" i="4"/>
  <c r="F23" i="4"/>
  <c r="F24" i="4"/>
  <c r="F25" i="4"/>
  <c r="F26" i="4"/>
  <c r="F27" i="4"/>
  <c r="F28" i="4"/>
  <c r="F29" i="4"/>
  <c r="F30" i="4"/>
  <c r="F31" i="4"/>
  <c r="F32" i="4"/>
  <c r="F33" i="4"/>
  <c r="F34" i="4"/>
  <c r="F35" i="4"/>
  <c r="F36" i="4"/>
  <c r="F37" i="4"/>
  <c r="F38" i="4"/>
  <c r="F39" i="4"/>
  <c r="F40" i="4"/>
  <c r="F41" i="4"/>
  <c r="F42" i="4"/>
  <c r="F43" i="4"/>
  <c r="F20" i="4"/>
  <c r="F291" i="13"/>
  <c r="F290" i="13"/>
  <c r="F286" i="13"/>
  <c r="F285" i="13"/>
  <c r="F287" i="13" s="1"/>
  <c r="F279" i="13"/>
  <c r="F280" i="13"/>
  <c r="F281" i="13"/>
  <c r="F278" i="13"/>
  <c r="F272" i="13"/>
  <c r="F273" i="13"/>
  <c r="F274" i="13"/>
  <c r="F271" i="13"/>
  <c r="F266" i="13"/>
  <c r="F267" i="13"/>
  <c r="F265" i="13"/>
  <c r="F260" i="13"/>
  <c r="F261" i="13"/>
  <c r="F259" i="13"/>
  <c r="F262" i="13" s="1"/>
  <c r="F254" i="13"/>
  <c r="F255" i="13"/>
  <c r="F253" i="13"/>
  <c r="F247" i="13"/>
  <c r="F248" i="13"/>
  <c r="F249" i="13"/>
  <c r="F246" i="13"/>
  <c r="F240" i="13"/>
  <c r="F241" i="13"/>
  <c r="F242" i="13"/>
  <c r="F239" i="13"/>
  <c r="F234" i="13"/>
  <c r="F235" i="13"/>
  <c r="F233" i="13"/>
  <c r="F236" i="13" s="1"/>
  <c r="F228" i="13"/>
  <c r="F229" i="13"/>
  <c r="F227" i="13"/>
  <c r="F230" i="13" s="1"/>
  <c r="F222" i="13"/>
  <c r="F223" i="13"/>
  <c r="F221" i="13"/>
  <c r="F224" i="13" s="1"/>
  <c r="F216" i="13"/>
  <c r="F217" i="13"/>
  <c r="F215" i="13"/>
  <c r="F209" i="13"/>
  <c r="F210" i="13"/>
  <c r="F211" i="13"/>
  <c r="F208" i="13"/>
  <c r="F202" i="13"/>
  <c r="F203" i="13"/>
  <c r="F204" i="13"/>
  <c r="F201" i="13"/>
  <c r="F197" i="13"/>
  <c r="F196" i="13"/>
  <c r="F198" i="13" s="1"/>
  <c r="F190" i="13"/>
  <c r="F191" i="13"/>
  <c r="F192" i="13"/>
  <c r="F189" i="13"/>
  <c r="F184" i="13"/>
  <c r="F185" i="13"/>
  <c r="F183" i="13"/>
  <c r="F179" i="13"/>
  <c r="F176" i="13"/>
  <c r="F177" i="13"/>
  <c r="F178" i="13"/>
  <c r="F175" i="13"/>
  <c r="F169" i="13"/>
  <c r="F170" i="13"/>
  <c r="F171" i="13"/>
  <c r="F168" i="13"/>
  <c r="F172" i="13" s="1"/>
  <c r="F162" i="13"/>
  <c r="F163" i="13"/>
  <c r="F164" i="13"/>
  <c r="F161" i="13"/>
  <c r="F155" i="13"/>
  <c r="F156" i="13"/>
  <c r="F157" i="13"/>
  <c r="F154" i="13"/>
  <c r="F146" i="13"/>
  <c r="F147" i="13"/>
  <c r="F148" i="13"/>
  <c r="F149" i="13"/>
  <c r="F150" i="13"/>
  <c r="F145" i="13"/>
  <c r="F139" i="13"/>
  <c r="F140" i="13"/>
  <c r="F141" i="13"/>
  <c r="F138" i="13"/>
  <c r="F133" i="13"/>
  <c r="F134" i="13"/>
  <c r="F132" i="13"/>
  <c r="F128" i="13"/>
  <c r="F127" i="13"/>
  <c r="F122" i="13"/>
  <c r="F123" i="13"/>
  <c r="F121" i="13"/>
  <c r="F114" i="13"/>
  <c r="F115" i="13"/>
  <c r="F116" i="13"/>
  <c r="F117" i="13"/>
  <c r="F108" i="13"/>
  <c r="F109" i="13"/>
  <c r="F110" i="13"/>
  <c r="F107" i="13"/>
  <c r="F111" i="13" s="1"/>
  <c r="F103" i="13"/>
  <c r="F102" i="13"/>
  <c r="F104" i="13" s="1"/>
  <c r="F98" i="13"/>
  <c r="F95" i="13"/>
  <c r="F96" i="13"/>
  <c r="F97" i="13"/>
  <c r="F90" i="13"/>
  <c r="F91" i="13"/>
  <c r="F89" i="13"/>
  <c r="F82" i="13"/>
  <c r="F83" i="13"/>
  <c r="F84" i="13"/>
  <c r="F85" i="13"/>
  <c r="F81" i="13"/>
  <c r="F74" i="13"/>
  <c r="F75" i="13"/>
  <c r="F76" i="13"/>
  <c r="F77" i="13"/>
  <c r="F73" i="13"/>
  <c r="F68" i="13"/>
  <c r="F69" i="13"/>
  <c r="F67" i="13"/>
  <c r="F62" i="13"/>
  <c r="F63" i="13"/>
  <c r="F61" i="13"/>
  <c r="F55" i="13"/>
  <c r="F56" i="13"/>
  <c r="F57" i="13"/>
  <c r="F54" i="13"/>
  <c r="F58" i="13" s="1"/>
  <c r="F49" i="13"/>
  <c r="F50" i="13"/>
  <c r="F48" i="13"/>
  <c r="F51" i="13" s="1"/>
  <c r="F42" i="13"/>
  <c r="F43" i="13"/>
  <c r="F44" i="13"/>
  <c r="F38" i="13"/>
  <c r="F35" i="13"/>
  <c r="F36" i="13"/>
  <c r="F37" i="13"/>
  <c r="F34" i="13"/>
  <c r="F30" i="13"/>
  <c r="F29" i="13"/>
  <c r="F31" i="13" s="1"/>
  <c r="F21" i="13"/>
  <c r="F22" i="13"/>
  <c r="F23" i="13"/>
  <c r="F24" i="13"/>
  <c r="F25" i="13"/>
  <c r="F20" i="13"/>
  <c r="F57" i="7"/>
  <c r="F58" i="7"/>
  <c r="F59" i="7"/>
  <c r="F60" i="7"/>
  <c r="F61" i="7"/>
  <c r="F62" i="7"/>
  <c r="F63" i="7"/>
  <c r="F64" i="7"/>
  <c r="F65" i="7"/>
  <c r="F66" i="7"/>
  <c r="F67" i="7"/>
  <c r="F68" i="7"/>
  <c r="F56" i="7"/>
  <c r="F42" i="7"/>
  <c r="F53" i="7" s="1"/>
  <c r="F43" i="7"/>
  <c r="F44" i="7"/>
  <c r="F45" i="7"/>
  <c r="F46" i="7"/>
  <c r="F47" i="7"/>
  <c r="F48" i="7"/>
  <c r="F49" i="7"/>
  <c r="F50" i="7"/>
  <c r="F51" i="7"/>
  <c r="F52" i="7"/>
  <c r="F41" i="7"/>
  <c r="F27" i="7"/>
  <c r="F38" i="7" s="1"/>
  <c r="F28" i="7"/>
  <c r="F29" i="7"/>
  <c r="F30" i="7"/>
  <c r="F31" i="7"/>
  <c r="F32" i="7"/>
  <c r="F33" i="7"/>
  <c r="F34" i="7"/>
  <c r="F35" i="7"/>
  <c r="F36" i="7"/>
  <c r="F37" i="7"/>
  <c r="F26" i="7"/>
  <c r="F22" i="7"/>
  <c r="F23" i="7"/>
  <c r="F48" i="10"/>
  <c r="F44" i="10"/>
  <c r="F34" i="10"/>
  <c r="F30" i="10"/>
  <c r="F26" i="10"/>
  <c r="F292" i="13"/>
  <c r="D36" i="9"/>
  <c r="D24" i="9"/>
  <c r="F24" i="9" s="1"/>
  <c r="F21" i="9"/>
  <c r="F129" i="13" l="1"/>
  <c r="F124" i="13"/>
  <c r="F151" i="13"/>
  <c r="F212" i="13"/>
  <c r="F243" i="13"/>
  <c r="F45" i="13"/>
  <c r="F99" i="13"/>
  <c r="F275" i="13"/>
  <c r="F26" i="13"/>
  <c r="F39" i="13"/>
  <c r="F218" i="13"/>
  <c r="F78" i="13"/>
  <c r="F118" i="13"/>
  <c r="F70" i="13"/>
  <c r="F282" i="13"/>
  <c r="F158" i="13"/>
  <c r="F250" i="13"/>
  <c r="F186" i="13"/>
  <c r="F180" i="13"/>
  <c r="F64" i="13"/>
  <c r="F92" i="13"/>
  <c r="F135" i="13"/>
  <c r="F31" i="9"/>
  <c r="F65" i="9"/>
  <c r="F74" i="9"/>
  <c r="F89" i="9"/>
  <c r="F102" i="9"/>
  <c r="F114" i="9"/>
  <c r="F124" i="9"/>
  <c r="F143" i="9"/>
  <c r="E157" i="9"/>
  <c r="C23" i="12" s="1"/>
  <c r="F91" i="8"/>
  <c r="F77" i="8"/>
  <c r="F69" i="7"/>
  <c r="F268" i="13"/>
  <c r="F256" i="13"/>
  <c r="F205" i="13"/>
  <c r="F193" i="13"/>
  <c r="F165" i="13"/>
  <c r="F142" i="13"/>
  <c r="F86" i="13"/>
  <c r="F115" i="8"/>
  <c r="F103" i="8"/>
  <c r="F45" i="8"/>
  <c r="E118" i="8" l="1"/>
  <c r="E295" i="13"/>
  <c r="C17" i="12" s="1"/>
  <c r="F169" i="2"/>
  <c r="F165" i="2"/>
  <c r="F161" i="2"/>
  <c r="F156" i="2"/>
  <c r="F148" i="2"/>
  <c r="F144" i="2"/>
  <c r="F140" i="2"/>
  <c r="F136" i="2"/>
  <c r="F131" i="2"/>
  <c r="F126" i="2"/>
  <c r="F119" i="2"/>
  <c r="F113" i="2"/>
  <c r="F107" i="2"/>
  <c r="F101" i="2"/>
  <c r="F96" i="2"/>
  <c r="F90" i="2"/>
  <c r="F77" i="2"/>
  <c r="F71" i="2"/>
  <c r="F61" i="2"/>
  <c r="F53" i="2"/>
  <c r="F46" i="2"/>
  <c r="F40" i="2"/>
  <c r="F34" i="2"/>
  <c r="F29" i="2"/>
  <c r="F23" i="2"/>
  <c r="F59" i="6" l="1"/>
  <c r="F54" i="6"/>
  <c r="F40" i="6"/>
  <c r="F36" i="6"/>
  <c r="F31" i="6"/>
  <c r="F23" i="6"/>
  <c r="E62" i="6" l="1"/>
  <c r="F25" i="11"/>
  <c r="E35" i="11" l="1"/>
  <c r="F44" i="4"/>
  <c r="E47" i="4" s="1"/>
  <c r="E28" i="12" l="1"/>
</calcChain>
</file>

<file path=xl/sharedStrings.xml><?xml version="1.0" encoding="utf-8"?>
<sst xmlns="http://schemas.openxmlformats.org/spreadsheetml/2006/main" count="1987" uniqueCount="627">
  <si>
    <t>COMPANY NAME:</t>
  </si>
  <si>
    <t>SOLICITATION:</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</si>
  <si>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</si>
  <si>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</si>
  <si>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Item</t>
  </si>
  <si>
    <t>DI #</t>
  </si>
  <si>
    <t>Name</t>
  </si>
  <si>
    <t>Total Cost $</t>
  </si>
  <si>
    <t>Facilities- Community Development &amp; Public Works Building</t>
  </si>
  <si>
    <t>DOT- Billy Creek Barn: exterior and interior paint</t>
  </si>
  <si>
    <t>Faciities- Fort Myers Regional Library</t>
  </si>
  <si>
    <t>Facilities- Lakes Regional Park Boardwalk</t>
  </si>
  <si>
    <t xml:space="preserve">Facilities- Lakes Regional Park </t>
  </si>
  <si>
    <t>Matlacha Community Park- Art Center</t>
  </si>
  <si>
    <t>Matlacha Community Center</t>
  </si>
  <si>
    <t>Melvin Morgan Constitutional Complex</t>
  </si>
  <si>
    <t>Phillips Community Park</t>
  </si>
  <si>
    <t>BID SUMMARY</t>
  </si>
  <si>
    <t>PROJECT TOTAL</t>
  </si>
  <si>
    <t>**Quantities are not guaranteed.  Final payment will be based on actual quantities.</t>
  </si>
  <si>
    <t>PROJECT TOTAL:</t>
  </si>
  <si>
    <t>(Use Words to Write Total)</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</si>
  <si>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</si>
  <si>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Community Development and Public Works Building 1279539</t>
  </si>
  <si>
    <t>Address: 1500 Monroe St. Fort Myers, Florida 33901</t>
  </si>
  <si>
    <t>Roof</t>
  </si>
  <si>
    <t>Description</t>
  </si>
  <si>
    <t xml:space="preserve">Unit of
Measure </t>
  </si>
  <si>
    <t>Estimated
Quantity</t>
  </si>
  <si>
    <t>Unit Price</t>
  </si>
  <si>
    <t>Extended
Amount</t>
  </si>
  <si>
    <t>Metal duct tape/mastic transition joint McQuay Air Handler Unit #9, 12 FT L x 6 IN W. (Silver Color)</t>
  </si>
  <si>
    <t>LF</t>
  </si>
  <si>
    <t>Metal duct tape/mastic fresh air supply near roof curb, 8 FT L x 6 IN W. (Color Silver)</t>
  </si>
  <si>
    <t xml:space="preserve">Plastic roof drain debris cover, (1) EA, 12 IN DIA (shape Circular) (Silver Color) </t>
  </si>
  <si>
    <t>EA</t>
  </si>
  <si>
    <t>Stucco and caulking Penthouse north exterior wall, 40 IN L x 6 IN W (Tan Color)</t>
  </si>
  <si>
    <t>SF</t>
  </si>
  <si>
    <t>Stucco and caulking Penthouse north exterior wall, 24 IN L x 6 IN W (Tan Color)</t>
  </si>
  <si>
    <t>Chiller Plant wind guard horizontal corrugated metal windscreen, (2) EA, 8 FT L x 8 FT W (Tan Color painted, Sheet metal)</t>
  </si>
  <si>
    <t xml:space="preserve">SUBTOTAL: </t>
  </si>
  <si>
    <t>Exterior</t>
  </si>
  <si>
    <t>Parking lot light in vegetation island, Shakespeare fiberglass pole and LED light fixture Lithonia fixture DSX1 LED P2 40K T5M MVOLT RPA FAO DDBXD, 34 FT H above ground/40  FT L total x 12 IN DIA at base</t>
  </si>
  <si>
    <t>Hanging information sign “overhead structure height”, (1) EA, 2 FT H x 3 FT W</t>
  </si>
  <si>
    <t>Main Lobby, Floor 1, RM 100</t>
  </si>
  <si>
    <t xml:space="preserve">Solid wood trim, 42.8 FT W x 2 IN H (Natural color) </t>
  </si>
  <si>
    <t>Drywall Type X ⅝, (2) EA (layers), 42.8 FT W x 31.5 IN H, total 112 SF (Includes paint and minor drywall repair)(Off white color)</t>
  </si>
  <si>
    <t xml:space="preserve">Drywall, 190.5 FT L x 24 IN H, total 381 SF (includes paint and minor drywall repair) (Off white color) </t>
  </si>
  <si>
    <t>Ceramic tile baseboard 4IN L X 4IN W, 190.5 FT Lx 4 IN W (Crossville Argent A1407, Water Vapor UPS)</t>
  </si>
  <si>
    <t xml:space="preserve">Sound batt insulation, 75 FT L x 24 IN H x 3 IN TH (R11) </t>
  </si>
  <si>
    <t>Corridor, Floor 1, RM 100</t>
  </si>
  <si>
    <t xml:space="preserve">Drywall Type X ⅝”, (2) EA (layers), 12.6 FT W x 31.5 IN H, total 33 SF (includes painting, minor drywall repair) </t>
  </si>
  <si>
    <t xml:space="preserve">Drywall, 23.6 FT L x 24 IN H, total 47 SF (includes painting and minor drywall repair) </t>
  </si>
  <si>
    <t>Ceramic tile baseboard 2FT L X 4IN H, 1/4IN Thickness, Total 36.25 FT L x 4 IN W (Crossville Argent A1407, Water Vapor UPS)</t>
  </si>
  <si>
    <t>South Stairs, Floor 1</t>
  </si>
  <si>
    <t>Vinyl Composition Tile (VCT) Armstrong Standard Excelon Imperial Texture ⅛“, 12 IN L x 12 IN W, 18.3 FT L x 8.9 FT W, total 162.9 SF (White color with patterns)</t>
  </si>
  <si>
    <t xml:space="preserve">Drywall Type X ⅝”, (2) EA (layers), 41.3 FT W x 30 IN H, total 103 SF (Includes painting, minor Drywall repair) </t>
  </si>
  <si>
    <t xml:space="preserve">Ceramic tile baseboard 12 IN L X 4 IN H, ¼ “ thickness, Total 41.3 FT L x 4 IN H (Tan color, cut and fit to size) </t>
  </si>
  <si>
    <t>Solid Waste Office, RM104</t>
  </si>
  <si>
    <t>Carpet tile Tarkett Aftermath II 5mm, 2 FT L x 2 FT W, 23.7 FT L x 15.9 FT W, total 376.8 SF (Textured Pattern)</t>
  </si>
  <si>
    <t>SY</t>
  </si>
  <si>
    <t xml:space="preserve">Drywall, 87 FT L x 24 IN H, total 174 SF (Includes Painting, minor drywall repair) </t>
  </si>
  <si>
    <t>Ceramic tile baseboard, 2FT L x 4 IN H, Thickness ¼”, Total 87 LF x 4 IN H (Tan color, cut and applied to size)</t>
  </si>
  <si>
    <t>Sound batt insulation, 23 FT L x 24 IN H x 3 IN TH (R11)</t>
  </si>
  <si>
    <t>Telephone Room, RM 105</t>
  </si>
  <si>
    <t xml:space="preserve">Drywall, 10.25 LF x 24 IN H, total 21 SF (includes painting, minor drwall repair) </t>
  </si>
  <si>
    <t xml:space="preserve">Vinyl wall baseboard Tarkett Johnsonite Traditional ⅛”, 10.25 LF x 4 IN H (Gray color) </t>
  </si>
  <si>
    <t xml:space="preserve">Sound batt insulation, 10.25 FT L x 24 IN H x 3 IN TH (R11) </t>
  </si>
  <si>
    <t>Custodian, Floor 1, RM N/A</t>
  </si>
  <si>
    <t xml:space="preserve">Drywall, 22.75 FT L x 24 IN H, total 46 SF (includes painting, minor drwall repair) </t>
  </si>
  <si>
    <t xml:space="preserve">Vinyl wall baseboard Tarkett Johnsonite Traditional ⅛”, 22.75 FT L x 4 IN H (Gray color) </t>
  </si>
  <si>
    <t>Sound batt insulation, 22.75 FT L x 24 IN H x 3 IN TH (R11)</t>
  </si>
  <si>
    <t>Womens Restroom, RM107</t>
  </si>
  <si>
    <t xml:space="preserve">Drywall, 59.8 FT L x 24 IN H, total 120 SF (includes painting, minor drwall repair) </t>
  </si>
  <si>
    <t>Color Collection Ceramic wall tile, 4 IN L x 4 IN W, 15.4 FT L x 24 IN H, total 31 SF (AT3401, Ripple White gloss)</t>
  </si>
  <si>
    <t xml:space="preserve"> Color Collection Ceramic wall tile, 4 IN L x 4 IN W , 5.4 FT L x 26 IN H, total 33 SF (AT3401, Ripple White gloss)</t>
  </si>
  <si>
    <t>Ceramic tile baseboard 4 IN L X 4 IN H, Thickness ¼”, 59.8 FT L x 6 IN H (Cove Base AT3401, Ripple White gloss)</t>
  </si>
  <si>
    <t xml:space="preserve">Sound batt insulation, 59.8 FT L x 24 IN H x 3 IN TH, total 120 SF (R11) </t>
  </si>
  <si>
    <t>Mens Restroom, RM 108</t>
  </si>
  <si>
    <t xml:space="preserve">Drywall Type X ⅝”, (2) EA (layers), 6.6 FT W x 24 IN H, total 13 SF (includes painting, minor drywall repair) </t>
  </si>
  <si>
    <t xml:space="preserve">Drywall, 54.5 FT L x 24 IN H, total 109 SF (includes painting, minor drywall repair) </t>
  </si>
  <si>
    <t>Color Collection Ceramic tile wall, 4 IN L x 4 IN W , 15.4 FT L x 24 IN H, total 31 SF (AT3401, Ripple White gloss)</t>
  </si>
  <si>
    <t>Ceramic tile baseboard 4 IN L X 4 IN W, Thickness ¼”,61.2 LF x 6 IN H x .25 IN TH (Cove Base AT3401, Ripple White gloss)</t>
  </si>
  <si>
    <t>Sound batt insulation, 40.6 FT L x 24 IN H x 3 IN TH (R11 )</t>
  </si>
  <si>
    <t>Vestibule, RM 109</t>
  </si>
  <si>
    <t xml:space="preserve">Drywall Type X ⅝”, (2) EA (layers), 5.7 FT W x 31.5 IN H, each layer, total180 SF (includes painting, minor drywall repair) </t>
  </si>
  <si>
    <t xml:space="preserve">Drywall, 26.5 FT L x 24 IN H, total 53 SF (includes painting, minor drywall repair) </t>
  </si>
  <si>
    <t xml:space="preserve">Ceramic tile baseboard 2 FT X 4 IN, Thickness ¼”, 32.2 LF x 4 IN H (Crossville Argent A1407, Water Vapor UPS) </t>
  </si>
  <si>
    <t>Receiving, RM 101</t>
  </si>
  <si>
    <t xml:space="preserve">Concrete floor paint, 37.8 FT L x 9.8 FT W L-shape floor [20.7 FT L x 9.8 FT W] + [17.2 FT L x 5 FT W] , total 289 SF (Light gray color) </t>
  </si>
  <si>
    <t xml:space="preserve">Drywall, 75 FT L x 24 IN H, total 150 SF (includes painting, minor drywall repair) </t>
  </si>
  <si>
    <t xml:space="preserve">Vinyl wall baseboard Tarkett Johnsonite Traditional ⅛”, 80 FT L x 4 IN H (Gray color base) </t>
  </si>
  <si>
    <t>Sound batt insulation, 36.25 FT L x 24 IN H x 3 IN TH (R11)</t>
  </si>
  <si>
    <t>Electrical, RM 103</t>
  </si>
  <si>
    <t xml:space="preserve">Drywall, 65.5 FT L x 2 FT H, total 131 SF (includes painting, minor drywall repair) </t>
  </si>
  <si>
    <t xml:space="preserve">Vinyl wall baseboard Tarkett Johnsonite Traditional ⅛”, 65.5 FT L x 4 IN H (Light gray color) </t>
  </si>
  <si>
    <t>Conference Room B, RM 114A</t>
  </si>
  <si>
    <t>Carpet tile Tarkett Aftermath II 5mm, 2 FT L x 2 FT W, 38.2 FT L x 22.5 FT W, total 859.5 SF (Textured Pattern)</t>
  </si>
  <si>
    <t xml:space="preserve">Drywall, 85 FT L x 24 IN H, total 170 SF (includes painting, minor drywall repair) </t>
  </si>
  <si>
    <t>Vinyl wall baseboard Tarkett Johnsonite Traditional ⅛”, 75 FT L x 4 IN H (Natural Color)</t>
  </si>
  <si>
    <t>Conference Room A, RM N/A</t>
  </si>
  <si>
    <t>Carpet tile Tarkett Aftermath II 5mm, (114) EA, 2 FT L x 2 FT W, irregular area [6 FT L x 6.7 FT W] + [31.8 FT L x 15.8 FT W] = 543 SF (total) (Textured Pattern)</t>
  </si>
  <si>
    <t xml:space="preserve">Drywall, 64 FT L x 24 IN H (includes painting, minor drywall repair) </t>
  </si>
  <si>
    <t>Vinyl wall baseboard Tarkett Johnsonite Traditional ⅛”, 64 FT L x 4 IN H (Natural Color)</t>
  </si>
  <si>
    <t>Sound batt insulation, 62 FT L x 24 IN H x 3 IN TH (R11)</t>
  </si>
  <si>
    <t>Pantry/Kitchen, RM 114B</t>
  </si>
  <si>
    <t>Vinyl Composition Tile (VCT) Armstrong Standard Excelon Imperial Texture ⅛”, 12 IN L x 12 IN W, 8.5 FT L x 10.1 FT W] x [6.1 FT L x 5.7 FT W] = 120 SF (total) (White color with pattern)</t>
  </si>
  <si>
    <t xml:space="preserve">Drywall, 30.4 FT L x 24 IN H, total 61 SF (includes painting, minor drywall repair) </t>
  </si>
  <si>
    <t>Vinyl wall baseboard Tarkett Johnsonite Traditional ⅛”, 18.5 FT L x 4 IN H (Natural Color)</t>
  </si>
  <si>
    <t>Storage, RM 114C</t>
  </si>
  <si>
    <t>Vinyl Composition Tile (VCT) Armstrong Standard Excelon Imperial Texture ⅛”, 12 IN L x 12 IN W, 8.5 FT L x 15.5 FT W, total 131.8 SF (White color with pattern)</t>
  </si>
  <si>
    <t>Vinyl wall baseboard Tarkett Johnsonite Traditional ⅛”, 22 FT L x 4 IN H (Natural Color)</t>
  </si>
  <si>
    <t>Outside Entry Hallway, RM 114D</t>
  </si>
  <si>
    <t>Vinyl Composition Tile (VCT) Armstrong Standard Excelon Imperial Texture ⅛”, 12 IN L x 12 IN W, 5.7 FT L x 6.1 FT W, total 34.8 SF (White color with patterns)</t>
  </si>
  <si>
    <t>Drywall, 14.42 FT L x 24 IN H, total 29 SF (Includes painting, minor drywall repair)</t>
  </si>
  <si>
    <t>Vinyl wall baseboard Tarkett Johnsonite Traditional ⅛”, 14.4 FT L x 4 IN H (Natural color)</t>
  </si>
  <si>
    <t>Mailroom, RM 106</t>
  </si>
  <si>
    <t>Vinyl Composition Tile (VCT) Armstrong Standard Excelon Imperial Texture ⅛”, 12 IN L x 12 IN W, 11.5 FT L x 12.2 FT W, total 140.3 SF (White color with patterns)</t>
  </si>
  <si>
    <t>Drywall, 41 FT L x 24 IN H, total 82 SF (Includes painting, minor drywall repair)</t>
  </si>
  <si>
    <t>Vinyl wall baseboard Tarkett Johnsonite Traditional ⅛”, 41 FT L x 4 IN H (Natual color)</t>
  </si>
  <si>
    <t>Sound batt insulation, 21.2 FT L x 24 IN H x 3 IN TH (R11)</t>
  </si>
  <si>
    <t>Permitting, RM 117</t>
  </si>
  <si>
    <t>Carpet tile Tarkett Aftermath II 5mm, , 2 FT L x 2 FT W, irregular area [62.1 FT L x 14.9 FT W] + [26.8 FT L x 9 FT W] = 1129.2 SF (Textured pattern)</t>
  </si>
  <si>
    <t>Drywall, 86.8 FT L x 24 IN H, total 174 SF (Includes painting, minor drywall repair)</t>
  </si>
  <si>
    <t>Stain grade wood panel ¾”, 172.4 FT L x 40 IN H, total 575 SF (Natural wood color)</t>
  </si>
  <si>
    <t>Vinyl wall baseboard Tarkett Johnsonite Traditional ⅛ ”, 57.75 FT L x 4 IN H (Natural color)</t>
  </si>
  <si>
    <t>Stain grade wood baseboard ¾”, 70 FT Lx 5 IN H, total 29 SF  (Natural wood color)</t>
  </si>
  <si>
    <t>Stain grade wood vertical trim ¾”, (2) EA, 9 FT L x 5.5 IN W  (Natural wood color)</t>
  </si>
  <si>
    <t>North Stairs, RM 118</t>
  </si>
  <si>
    <t>Vinyl Composition Tile (VCT) Armstrong Standard Excelon Imperial Texture ⅛“, 12 IN L x 12 IN W, 18.4 FT L x 9 FT W, total 166 SF (White color with patterns)</t>
  </si>
  <si>
    <t xml:space="preserve">Drywall Type X ⅝”, (2) EA (layers), 43.5 FT W x 24 IN H, total 87 SF (Includes painting, minor drywall repair) </t>
  </si>
  <si>
    <t>Vinyl wall baseboard Tarkett Johnsonite Traditional ⅛”, 41.3 LF x 4 IN H (Natural color)</t>
  </si>
  <si>
    <t>Sound batt insulation, 43.5 FT L x 24 IN H x 3 IN TH (R11)</t>
  </si>
  <si>
    <t>Cashiers Office, RM 119</t>
  </si>
  <si>
    <t>Carpet tile Tarkett Aftermath II 5mm, 2 FT L x 2 FT W, 24.8 FT L x 8.6 FT W, total 213.3 SF (Textured pattern)</t>
  </si>
  <si>
    <t>Drywall, 65.4 FT L x 24 IN H, total 131 SF (Includes painting, minor drywall repair)</t>
  </si>
  <si>
    <t>Vinyl wall baseboard Tarkett Johnsonite Traditional ⅛”, 65.42 LF x 4 IN H (Natural color)</t>
  </si>
  <si>
    <t>Sound batt insulation, 38.8 FT L x 24 IN H x 3 IN TH (R11)</t>
  </si>
  <si>
    <t>Conference Room, RM 112</t>
  </si>
  <si>
    <t>Carpet tile Tarkett Aftermath II 5mm, 2 FT L x 2 FT W, 16.3 FT L x 8.7 FT W, total 141.8 SF (Textured pattern)</t>
  </si>
  <si>
    <t>Drywall, 46.8 LF x 24 IN H, total 94 SF (Includes painting, minor drywall repair)</t>
  </si>
  <si>
    <t>Vinyl wall baseboard Tarkett Johnsonite Traditional ⅛”, 46.8 FT L x 4 IN H (Natural color)</t>
  </si>
  <si>
    <t>Sound batt insulation, 18.4 FT L x 24 IN H x 3 IN TH (R11)</t>
  </si>
  <si>
    <t>Permit Counter-Staff Side, RM 121</t>
  </si>
  <si>
    <t>Carpet tile Tarkett Aftermath II 5mm, 2 FT L x 2 FT W, 62.1 FT L x 17.1 FT W, total 1061.9 SF (Textured pattern)</t>
  </si>
  <si>
    <t xml:space="preserve">Stain grade plywood ¾“, 50.7 LF x 40 IN H, total 169 SF (Natural color) </t>
  </si>
  <si>
    <t>Drywall, 98.2 LF x 24 IN H, total 196 SF (Includes painting, minor drywall repair)</t>
  </si>
  <si>
    <t>Vinyl wall baseboard Tarkett Johnsonite Traditional ⅛”, 96 FT L x 4 IN H (Natural color)</t>
  </si>
  <si>
    <t>Sound batt insulation, 27.3 FT L x 24 IN H x 3 IN TH (R11)</t>
  </si>
  <si>
    <t>Open Office, RM 122</t>
  </si>
  <si>
    <t>Carpet tile Tarkett Aftermath II 5mm, 2 FT L x 2 FT W, 40.7 FT L x 17.8 FT W, total 722 SF (Textured pattern)</t>
  </si>
  <si>
    <t>Drywall, 100.3 FT L x 2 FTH, total 201 SF (Includes painting, minor drywall repair)</t>
  </si>
  <si>
    <t>Vinyl wall baseboard Tarkett Johnsonite Traditional ⅛”, 100.3 LF x 4 IN H (Natural color)</t>
  </si>
  <si>
    <t>File Room, RM 118</t>
  </si>
  <si>
    <t>Vinyl Composition Tile (VCT) Armstrong Standard Excelon Imperial Texture ⅛“, 12 IN L x 12 IN W, 17 FT L x 34.3 FT W, total 583.1 SF (White color with patterns)</t>
  </si>
  <si>
    <t>Drywall, 43.5 FT L x 24 IN H, total 87 SF (Includes painting, minor drywall repair)</t>
  </si>
  <si>
    <t xml:space="preserve">Drywall Type X ⅝”, (2) EA (layers), 2 FT W x 24 IN H, total 8 SF (Includes painting, minor drywall repair) </t>
  </si>
  <si>
    <t>Vinyl wall baseboard Tarkett Johnsonite Traditional ⅛”, 43.5 LF x 4 IN H (Natural color)</t>
  </si>
  <si>
    <t>Center Stairs, RM 124</t>
  </si>
  <si>
    <t>Vinyl Composition Tile (VCT) Armstrong Standard Excelon Imperial Texture ⅛“, 12 IN L x 12 IN W, 14 FT L x 8 FT W, total 112 SF (White color with patterns)</t>
  </si>
  <si>
    <t>Vinyl wall baseboard Tarkett Johnsonite Traditional ⅛”, 37.5 FT L x 4 IN H (Natural color)</t>
  </si>
  <si>
    <t>Telephone Room, RM 115</t>
  </si>
  <si>
    <t>Vinyl Composition Tile (VCT) Armstrong Standard Excelon Imperial Texture ⅛“, 12 IN L x 12 IN W size, 8.9 FT L x 10.9 FT W, total 97 SF [total 89 SF] (White color with patterns)</t>
  </si>
  <si>
    <t xml:space="preserve">Drywall, 40.3 FT L x 24 IN H, total 81 SF (includes painting, minor drywall repair) </t>
  </si>
  <si>
    <t>Vinyl wall baseboard Tarkett Johnsonite Traditional ⅛”, 40.3 FT L x 4 IN H (Natural color)</t>
  </si>
  <si>
    <t xml:space="preserve">Sound batt insulation, 40.3 FT L x 24 IN H x 3 IN TH (R11) </t>
  </si>
  <si>
    <t>Electrical Room, RM 111</t>
  </si>
  <si>
    <t xml:space="preserve">Vinyl Composition Tile (VCT) Armstrong Standard Excelon Imperial Texture ⅛“, 12 IN L x 12 IN W, 8.9 FT L x 6.1 FT W, total 54.3 SF (Light tan color) </t>
  </si>
  <si>
    <t xml:space="preserve">Drywall, 20.6 FT L x 24 IN H, total 41 SF (includes painting, minor drywall repair) </t>
  </si>
  <si>
    <t xml:space="preserve">Vinyl wall baseboard Tarkett Johnsonite Traditional ⅛”, 26.7 LF x 4 IN H (Tan color, cut  to length) </t>
  </si>
  <si>
    <t xml:space="preserve">Sound batt insulation, 20.6 FT L x 24 IN H x 3 IN TH (R11) </t>
  </si>
  <si>
    <t>Toilet, RM 127</t>
  </si>
  <si>
    <t xml:space="preserve">Drywall, 20.7 FT L x 24 IN H, total 42 SF (includes painting, minor drywall repair) </t>
  </si>
  <si>
    <t>Color Collection Ceramic tile baseboard 4IN L X 4IN W, Total 20.9 FT Lx 6 IN H (AT3401, Ripple White Gloss)</t>
  </si>
  <si>
    <t xml:space="preserve">Sound batt insulation, 20.7 FT L x 24 IN H x 3 IN TH (R11) </t>
  </si>
  <si>
    <t>Toilet, RM 128</t>
  </si>
  <si>
    <t>Color Collection Ceramic tile baseboard 4IN L X 4IN W, 20.9 FT Lx 6 IN H (AT3401, Ripple White Gloss)</t>
  </si>
  <si>
    <t xml:space="preserve">Sound batt insulation, 8.7 FT Lx 24 IN H x 3 IN TH (R11) </t>
  </si>
  <si>
    <t>Toilet, RM 129</t>
  </si>
  <si>
    <t>Toilet, RM 130</t>
  </si>
  <si>
    <t>Office, RM 132</t>
  </si>
  <si>
    <t>Carpet tile Tarkett Aftermath II 5mm, 2 FT L x 2 FT W, 11.7 FT L x 15 FT W, total 175.5 SF (Textured pattern)</t>
  </si>
  <si>
    <t xml:space="preserve">Drywall, 53.3 FT L x 24 IN H, total 107 SF (includes painting, minor drywall repair) </t>
  </si>
  <si>
    <t>Vinyl wall baseboard Tarkett Johnsonite Traditional ⅛”, 53.3 FT L x 4 IN H (Natural color)</t>
  </si>
  <si>
    <t xml:space="preserve">Sound batt insulation, 48 FT L x 24 IN H x 3 IN TH (R11) </t>
  </si>
  <si>
    <t>Break Room, RM 113</t>
  </si>
  <si>
    <t>Luxury Vinyl Tile (LVT) Milliken 5mm Fortified Foundations Heritage Wood, 15.2 FT L x 14.7 FT W, total 223.4 SF (Tan color)</t>
  </si>
  <si>
    <t xml:space="preserve">Drywall, 56.3 FT L x 24 IN H, total 113 SF (includes painting, minor drywall repair) </t>
  </si>
  <si>
    <t>Vinyl wall baseboard Tarkett Johnsonite Traditional ⅛“, 56.3 FT L x 4 IN H (Tan color)</t>
  </si>
  <si>
    <t xml:space="preserve">Sound batt insulation, 26.5 FT L x 24 IN H x 3 IN TH (R11) </t>
  </si>
  <si>
    <t>Vault, RM 116</t>
  </si>
  <si>
    <t>Vinyl Composition Tile (VCT) Armstrong Standard Excelon Imperial Texture ⅛“, 12 IN L x 12 IN W, 22 FT L x 13 FT W, total 286 SF</t>
  </si>
  <si>
    <t xml:space="preserve">Drywall, 69.6 FT Lx 24 IN H, total 140 SF (includes painting, minor drywall repair) </t>
  </si>
  <si>
    <t>Vinyl wall baseboard Tarkett Johnsonite Traditional ⅛”, 69.6 FT L x 4 IN H</t>
  </si>
  <si>
    <t>Staff Elevator Lobby, RM 135</t>
  </si>
  <si>
    <t>Carpet tile Tarkett Aftermath II 5mm, 2 FT L x 2 FT W, 11.9 FT L x 35.5 FT W, total 422 SF (Textured)</t>
  </si>
  <si>
    <t xml:space="preserve">Drywall, 44.3 FT L 24 IN H, total 89 SF (includes painting, minor drywall repair) </t>
  </si>
  <si>
    <t>Vinyl wall baseboard Tarkett Johnsonite Traditional ⅛”, 44.3 FT L x 4 IN H (Natural color)</t>
  </si>
  <si>
    <t>Open Office, RM 136</t>
  </si>
  <si>
    <t>Carpet tile Tarkett Aftermath II 5mm, 2 FT L x 2 FT W, [91 FT L x 34.3 FT W] + , [24 FT W x 23 FT L] + [11.5 FT W x 15 FT L] = 3846 SF (Textured pattern)</t>
  </si>
  <si>
    <t xml:space="preserve">Drywall, 319 FT L x 24 IN H, total 638 SF (includes painting, minor drywall repair) </t>
  </si>
  <si>
    <t>Vinyl wall baseboard Tarkett Johnsonite Traditional ⅛”, 319 FT Lx 4 IN H (Natural color)</t>
  </si>
  <si>
    <t>Open Office, RM 137</t>
  </si>
  <si>
    <t>Carpet tile Tarkett Aftermath II 5mm, 2 FT L x 2 FT W, irregular area 80.5 FT L x 80 W FT, total 6440 SF (Textured pattern)</t>
  </si>
  <si>
    <t xml:space="preserve">Drywall, 343.7 FT L x 24 IN H, total 685 SF (includes painting, minor drywall repair) </t>
  </si>
  <si>
    <t>Vinyl wall baseboard Tarkett Johnsonite Traditional ⅛”, 343.7 FT L x 4 IN H (Natural)</t>
  </si>
  <si>
    <t xml:space="preserve">Stain grade plywood ¾”, 16 LF x 40 IN H, total 53 SF (Natural color) </t>
  </si>
  <si>
    <t>Toilet Vestibule, RM 138</t>
  </si>
  <si>
    <t>Carpet tile Tarkett Aftermath II 5mm, 2 FT L x 2 FT W, 12.3 FT L x 4 FT W, total 49.2 SF (Textured pattern)</t>
  </si>
  <si>
    <t xml:space="preserve">Drywall, 22.17 FT L x 24 IN H, total 44 SF (includes painting, minor drywall repair) </t>
  </si>
  <si>
    <t>Vinyl wall baseboard Tarkett Johnsonite Traditional ⅛”, 44 FT L x 4 IN H (Natural color)</t>
  </si>
  <si>
    <t xml:space="preserve">Sound batt insulation, 22.17 FT L x 24 IN H x 3 IN TH (R11) </t>
  </si>
  <si>
    <t>Corridor Along RM 405, Floor 4</t>
  </si>
  <si>
    <t>Ceiling tile acoustical, (2) EA, 2 FT L x 2 FT W, total 8 SF (off-white color)</t>
  </si>
  <si>
    <t>Carpet tile Tarkett Aftermath II 5mm, , 2 FT L x 2 FT W, 4 FT L x 4 FT W, total 16 SF (Textured Pattern)</t>
  </si>
  <si>
    <t>Work Area Next to RM  405</t>
  </si>
  <si>
    <t>Ceiling tile acoustical, (4) EA, 2 FT L x 2 FT W, total 16 SF (off-white color)</t>
  </si>
  <si>
    <t>Carpet tile Tarkett Aftermath II 5mm, , 2 FT L x 2 FT W, 6 FT L x 4 FT W, total 24 SF (Textured Pattern)</t>
  </si>
  <si>
    <t>DOT-Billy Creek DOT Barn: Exterior and interior paint 1289009</t>
  </si>
  <si>
    <t>Address: 5650 Enterprise Pkwy, Fort Meyers, Florida, 33905</t>
  </si>
  <si>
    <t>Interior Items</t>
  </si>
  <si>
    <t>Light fixture low-bay induction type 6’ pigtail cords 20 Amp twist lock plug, (7) EA</t>
  </si>
  <si>
    <t>Light fixture motion sensor, (7) EA</t>
  </si>
  <si>
    <t>Exit sign thermoplastic, (1) EA</t>
  </si>
  <si>
    <t>Emergency light twin lamp steel bodied Lithonia, (1) EA</t>
  </si>
  <si>
    <t>Receptacle duplex specification grade 20 Amp 120 Volt, (10) EA</t>
  </si>
  <si>
    <t>Receptacle duplex GFCI specification grade 20 Amp 120 Volt, (3) EA</t>
  </si>
  <si>
    <t>Twist lock receptacles specification grade 20 Amp 120 Volt, (7) EA</t>
  </si>
  <si>
    <t>Receptacle R10-50, (1) EA</t>
  </si>
  <si>
    <t>Receptacle R10-30, (1) EA</t>
  </si>
  <si>
    <t>Fan caged circulating, (4) EA</t>
  </si>
  <si>
    <t>Fan ventilation with motor rated switch, (1) EA</t>
  </si>
  <si>
    <t>Lighting contactor Siemens 30 Amp, 2-pole, 120 Volt, electrically held, NEMA, (1) EA</t>
  </si>
  <si>
    <t>Load center Siemens NEMA 1 Type enclosure 3-phase copper bus 100 Amp main 
breaker type, (1) EA</t>
  </si>
  <si>
    <t xml:space="preserve">Load center branch circuit breaker 20 Amp, 1-pole, (9) EA </t>
  </si>
  <si>
    <t xml:space="preserve">Load center branch circuit breaker 20 Amp, 2-pole, (2) EA </t>
  </si>
  <si>
    <t xml:space="preserve">Load center branch circuit breaker 30 Amp, 2-pole, (1) EA </t>
  </si>
  <si>
    <t xml:space="preserve">Load center branch circuit breaker 50 Amp, 2-pole, (1) EA </t>
  </si>
  <si>
    <t xml:space="preserve">Load center branch circuit breaker 20 Amp, 3-pole, (1) EA </t>
  </si>
  <si>
    <t>Surge suppressor nipple mounted, (1) EA</t>
  </si>
  <si>
    <t>Signal bell, (1) EA, Federal Signal 500-240-1 Vibrating bell mechanism, 240 VAC</t>
  </si>
  <si>
    <t>Speaker bull horn, (1) EA, Valcom 5 Watt 1 Way Paging horn-Beige (V-1030C)</t>
  </si>
  <si>
    <t xml:space="preserve">Speaker paging, (3) EA, Pure resonance S10 10" Compact 2-way Full Range All-weather Loudspeaker. </t>
  </si>
  <si>
    <t>Toggle switch specification grade 20 Amp 120 Volt, (2) EA</t>
  </si>
  <si>
    <t>Receptacle single specification grade 20 Amp 120 Volt, equal to Bryant #5361WWR, (1) 
EA</t>
  </si>
  <si>
    <t>SUBTOTAL:</t>
  </si>
  <si>
    <t>Fort Myers Regional Library 1288984</t>
  </si>
  <si>
    <t>Address: 2450 First St, Fort Myers, Florida 33901</t>
  </si>
  <si>
    <t>Lobby, Floor 1, RM 101/103</t>
  </si>
  <si>
    <t>Vinyl composite floor tile (VCT), 723 SF (individual tiles 18 IN W x 18 IN L x 0.125 IN D) Centiva Victory Series  Magics Topaz MG 8034-V SS</t>
  </si>
  <si>
    <t>Rubber-vinyl baseboard, 9.75 LF (4 IN H x 0.125 IN D  (Light Gray color)</t>
  </si>
  <si>
    <t xml:space="preserve">Gypsum drywall, 2 LF x 25 IN H x 0.625 IN D (Includes paint and minor drywall repair). </t>
  </si>
  <si>
    <t>Vestibule, RM 105A</t>
  </si>
  <si>
    <t>Vinyl composite floor tile (VCT), 723 SF (individual tiles 18 IN W x 18 IN L x 0.125 IN D) Centiva Victory Series Magics Topaz MG 8034-V SS</t>
  </si>
  <si>
    <t xml:space="preserve">Rubber-vinyl baseboard, 9.75 LF (4 IN H x 0.125 IN D) (Light Gray color) </t>
  </si>
  <si>
    <t xml:space="preserve">Gypsum drywall, 2 LF x 25 IN H x 0.625 IN D (Includes paint and minor drywall repair) </t>
  </si>
  <si>
    <t>Vestibule, Womens Public Restroom, RM 106A</t>
  </si>
  <si>
    <t>Vinyl composite floor tile (VCT), 43 SF (individual tiles 18 IN W x 18 IN L x 0.125 IN D) Centiva Victory Series Coral Reef Windrift CR 0035-V SS, Resilient base</t>
  </si>
  <si>
    <t xml:space="preserve">Rubber-vinyl baseboard, 20.17 LF (4 IN H x 0.125 IN D) (Light Gray color) </t>
  </si>
  <si>
    <t>Vestibule, Mens Public Restroom, RM 108A</t>
  </si>
  <si>
    <t>Vinyl composite floor tile (VCT), 43 SF (individual tiles 18 IN W x 18 IN L x 0.125 IN D) (individual tiles 18 IN W x 18 IN L x 0.125 IN D) Centiva Victory Series Coral Reef Windrift CR 0035-V SS, Resilient base</t>
  </si>
  <si>
    <t>Gypsum drywall, 5.5 LF x 25 IN H x 0.625 IN D (Includes paint and minor drywall repairs)</t>
  </si>
  <si>
    <t>New Materials (Circulation), RM 105/109</t>
  </si>
  <si>
    <t>Vinyl composite floor tile (VCT), 1,474 SF (individual tiles 18 IN W x 18 IN L x 0.125 IN D Centiva Victory Series Coral Reef Windrift CR 0035-V SS, Resilient base</t>
  </si>
  <si>
    <t>Rubber-vinyl baseboard, 81.33 LF (4 IN H x 0.125 IN D) (Beige color)</t>
  </si>
  <si>
    <t>Gypsum drywall, 2 LF x 25 IN H x 0.625 IN D (Includes paint and minor drywall repair)</t>
  </si>
  <si>
    <t>Edison Room, "Former Café", RM 110</t>
  </si>
  <si>
    <t>Rubber-vinyl baseboard, 47.04 LF (4 IN H x 0.125 IN D) (Light Gray color)</t>
  </si>
  <si>
    <t>Gypsum drywall, 47.04 LF x 25 IN H x 0.625 IN D (Includes paint and minor drywall repair)</t>
  </si>
  <si>
    <t>Brick veneer paneling (faux brick), 18.42 LF x 25 IN H x 0.31 IN D</t>
  </si>
  <si>
    <t xml:space="preserve"> Artistic design wallpaper, 22.92 SF (Please refer to photo 6.a.1)</t>
  </si>
  <si>
    <t>Public Computers, RM 112</t>
  </si>
  <si>
    <t>Vinyl composite floor tile (VCT), 854 SF (individual tiles 18 IN W x 18 IN L x 0.125 IN D), Centiva Victory Series Mineral Chip Perlite MN 3112-V FR</t>
  </si>
  <si>
    <t>Rubber-vinyl baseboard, 70 LF (4 IN H x 0.125 IN D) (Light Gray color)</t>
  </si>
  <si>
    <t>Gypsum drywall, 12.42 LF x 25 IN H x 0.625 IN D (Includes paint and minor drywall repairs)</t>
  </si>
  <si>
    <t xml:space="preserve">Formica-faced plywood, 8.92 FT W x 4 FT H x .75 IN D (Natural color) </t>
  </si>
  <si>
    <t>Formica-faced plywood, 8.92 FT W x 1 FT H x .75 IN D ) (Natural color)</t>
  </si>
  <si>
    <t>Media Collection, RM 113</t>
  </si>
  <si>
    <t>Vinyl composite floor tile (VCT), 128 SF (individual tiles 18 IN W x 18 IN L x 0.125 IN D, Centiva Victory Series Mineral Chip Perlite MN 3112-V FR</t>
  </si>
  <si>
    <t xml:space="preserve">Rubber-vinyl baseboard, 5 LF (4 IN H x 0.125 IN D) (Light Gray color) </t>
  </si>
  <si>
    <t>Friends Workroom, RM 115</t>
  </si>
  <si>
    <t>Vinyl composite floor tile (VCT), 108 SF (individual tiles 18 IN W x 18 IN L x 0.125 IN D) Interceramic Interech Unglazed Porcelain, Uni Gray color</t>
  </si>
  <si>
    <t>Rubber-vinyl baseboard, 37.75 LF (4 IN H x 0.125 IN D) (Light Gray color)</t>
  </si>
  <si>
    <t>Receiving Vestibule, RM 118</t>
  </si>
  <si>
    <t>Vinyl composite floor tile (VCT), 108 SF (individual tiles 18 IN W x 18 IN L x 0.125 IN D) Resilient flooring-Linoleum sheet, Forbo Marmoleum composite sheet, Serene Grey</t>
  </si>
  <si>
    <t>Rubber-vinyl baseboard, 21.25 LF (4 IN H x 0.125 IN D) (Light Gray color)</t>
  </si>
  <si>
    <t>Gypsum drywall, 9.75 LF x 25 IN H x 0.625 IN D (Includes paint and minor drywall repair)</t>
  </si>
  <si>
    <t>Supplies Room, RM 119</t>
  </si>
  <si>
    <t>Carpet tile flooring, 63.15 SF (individual tiles 20 IN W x 20 IN L x 0.14 IN D), Interface FLOR commercial 1000 series/S 102, 9532 Walnut color</t>
  </si>
  <si>
    <t>Rubber-vinyl baseboard, 28.4 LF 4 IN H x 0.125 IN D (Light Gray color)</t>
  </si>
  <si>
    <t>Receiving Corridor, RM 114/120</t>
  </si>
  <si>
    <t>Carpet tile flooring, 405.31 SF (individual tiles 20 IN W x 20 IN L x 0.14 IN D), Interface FLOR  Commercial 1000 Series/102, 9532 Walnut color.</t>
  </si>
  <si>
    <t>Rubber-vinyl baseboard, 65.09 LF (4 IN H x 0.125 IN D) (SW6380 Humble gold color)</t>
  </si>
  <si>
    <t>Gypsum drywall, 15.92 LF x 25 IN H x 0.625 IN D (Includes paint and minor drywall repair)</t>
  </si>
  <si>
    <t>Cabinet assembly formica-faced plywood base cabinet, 22.5 LF x 42 IN H x 26 IN D (Natural Color)</t>
  </si>
  <si>
    <t>Circulation Workroom, RM 123</t>
  </si>
  <si>
    <t>Carpet tile flooring, 37.66 FT L x 35.08 FT W = 1,321.11 SF (individual tiles 20 IN W x 20 IN L 
x 0.14 IN D), Interface FLOR Commercial 1000 Series/S 102, 9532 Walnut color</t>
  </si>
  <si>
    <t>Rubber-vinyl baseboard, 143.95 LF (4 IN H x 0.125 IN D), Resilient wall base Burke, 523 Black-Brown</t>
  </si>
  <si>
    <t>Gypsum drywall, 3.33 LF x 25 IN H x 0.625 IN D (Includes paint and minor drywall repair)</t>
  </si>
  <si>
    <t>Book Return, RM 124</t>
  </si>
  <si>
    <t>Rubber-vinyl baseboard, 60.23 LF (4 IN H x 0.125 IN D), (Comex Group/color life, CL 3245D Piper Med Gray)</t>
  </si>
  <si>
    <t>Gypsum drywall, 40 LF x 25 IN H x 0.625 IN D (Includes paint and minor drywall repair)</t>
  </si>
  <si>
    <t>Regional Manager office, RM 125</t>
  </si>
  <si>
    <t>Carpet tile flooring, 141.48 SF (individual tiles 20 IN W x 20 IN L x 0.14 IN D), Interface FLOR Commercial 1000 series/S 102, 9532 Walnut color</t>
  </si>
  <si>
    <t>Rubber-vinyl baseboard, 47.82 LF (4 IN H x 0.125 IN D) (Light Gray color)</t>
  </si>
  <si>
    <t>Gypsum drywall, 17 LF x 25 IN H x 0.625 IN D (Includes paint and minor drywall repair)</t>
  </si>
  <si>
    <t>Head of Circulation, RM 126</t>
  </si>
  <si>
    <t>Carpet tile flooring, 130.85 SF (individual tiles 20 IN W x 20 IN L x 0.14 IN D), Interface FLOR Commercial 1000 series/S 102, 9532 Walnut color</t>
  </si>
  <si>
    <t xml:space="preserve">Rubber-vinyl baseboard, 45.78 LF (4 IN H x 0.125 IN D), (Light Gray color) </t>
  </si>
  <si>
    <t>Circulation, RM 127</t>
  </si>
  <si>
    <t>Vinyl composite floor tile (VCT), 459.37 SF (individual tiles 18 IN W x 18 IN L x 0.125 IN D), Centiva Victory Series Mineral Chip, Perlite MN 3112-V-FR</t>
  </si>
  <si>
    <t>Rubber-vinyl baseboard, 100.42 LF (4 IN H x 0.125 IN D), Sherwin Williams SW7005 Pure white</t>
  </si>
  <si>
    <t>Gypsum drywall, 3.25 LF x 25 IN H x 0.625 IN D (Includes paint and minor drywall repair)</t>
  </si>
  <si>
    <t>Young Adult, RM 128</t>
  </si>
  <si>
    <t xml:space="preserve">Vinyl composite floor tile (VCT), 126.39 SF (individual tiles 18 IN W x 18 IN L x 0.125 IN D), Centiva Victory Series Mineral Chip, Perlite MN 3112-V-FR </t>
  </si>
  <si>
    <t>Carpet tile flooring, 1,266.89 SF (individual tiles 20 IN W x 20 IN L x 0.14 IN D), Interface FLOR Commercial, 1000 Series/S 102, 9532 Walnut Color</t>
  </si>
  <si>
    <t>Rubber-vinyl baseboard, 153.25 LF (4 IN H x 0.125 IN D), Sherwin williams SW7005 Pure White</t>
  </si>
  <si>
    <t>Gypsum drywall, 11 LF x 25 IN H x 0.625 IN D (Includes paint and minor drywall repair)</t>
  </si>
  <si>
    <t>YA/YS Staff, RM 130</t>
  </si>
  <si>
    <t xml:space="preserve">Carpet tile flooring, 354.33 SF (individual tiles 20 IN W x 20 IN L x 0.14 IN D), Interface FLOR Commercial 1000 Series/S 102, 9532 Walnut color. </t>
  </si>
  <si>
    <t xml:space="preserve">Rubber-vinyl baseboard, 70.83 LF (4 IN H x 0.125 IN D) (Light Gray color) </t>
  </si>
  <si>
    <t>YA/YS Librarian, RM 131</t>
  </si>
  <si>
    <t>Carpet tile flooring, 135.56 SF (individual tiles 20 IN W x 20 IN L x 0.14 IN D), Interface FLOR Commercial 1000 Series/S 102, 9532 Walnut Color</t>
  </si>
  <si>
    <t>Rubber-vinyl baseboard, 40.17 LF (4 IN H x 0.125 IN D),(Light Gray color)</t>
  </si>
  <si>
    <t>YA/YS Workroom, RM 132</t>
  </si>
  <si>
    <t>Rubber-vinyl baseboard, 32.5 LF (4 IN H x 0.125 IN D)(Light Gray color)</t>
  </si>
  <si>
    <t>Puppet Storage (Next to YA/YS Workroom)</t>
  </si>
  <si>
    <t>Rubber-vinyl baseboard, 11.33 LF (4 IN H x 0.125 IN D) (Light Gray color)</t>
  </si>
  <si>
    <t>Storytime/MTG Room, RM 133</t>
  </si>
  <si>
    <t>Rubber-vinyl baseboard, 56.92 LF (4 IN H x 0.125 IN D) (Light Gray color)</t>
  </si>
  <si>
    <t>Youth Services, RM 136</t>
  </si>
  <si>
    <t>Vinyl composite floor tile (VCT), 868.33 SF (individual tiles 18 IN W x 18 IN L x 0.125 IN D), Centiva Victory Series Mineral Chip, Perlite MN 3112-V-FR</t>
  </si>
  <si>
    <t>Carpet tile flooring, 3,682.67 SF (individual tiles 20 IN W x 20 IN L x 0.14 IN D), Interface FLOR Commercial 1000 Series/S 102, Taupe Color</t>
  </si>
  <si>
    <t>Rubber-vinyl baseboard, 264.83 LF (4 IN H x 0.125 IN D) (Light Gray color)</t>
  </si>
  <si>
    <t xml:space="preserve">Gypsum drywall, 13.33 LF x 25 IN H x 0.625 IN D (Includes paint and minor drywall repair) </t>
  </si>
  <si>
    <t>Gypsum drywall, 4.5 LF x 16 IN H x 0.625 IN D (Includes Paint and minor drywall repair)</t>
  </si>
  <si>
    <t>Edison Bathroom, "Former Future Café"</t>
  </si>
  <si>
    <t>Rubber-vinyl baseboard, 31.58 LF (4 IN H x 0.125 IN D) (Light Gray color)</t>
  </si>
  <si>
    <t xml:space="preserve">Gypsum drywall, 31.58 LF x 25 IN H x 0.625 IN D (Includes Paint and minor drywall repair) </t>
  </si>
  <si>
    <t>Aluminum panel graphic sign with raised aluminum letters, (2) EA, 2.5 FT W x 12 FT H x 
0.125 IN D</t>
  </si>
  <si>
    <t>Exterior Fountain</t>
  </si>
  <si>
    <t xml:space="preserve">Filter system, (1) each, Pentair PLM200 Cartridge Filter for Pentair Intelluflo XL Variable speed pump. </t>
  </si>
  <si>
    <t>Lakes Regional Park</t>
  </si>
  <si>
    <t>Pay for Parking Shelter</t>
  </si>
  <si>
    <t>Timber pile columns installed in concrete pad, 4 each, 6 IN diameter x 12 FT tall (includes 3 FT
below ground)</t>
  </si>
  <si>
    <t xml:space="preserve">Geotex brand model 94304210 modified bitumen waterproof roof layer, 10 FT long x 5.5 FT W </t>
  </si>
  <si>
    <t>Aluminum drip edge, 31 LFT x 3 IN W x 16 gauge detached from plywood underlayment</t>
  </si>
  <si>
    <t>Lake Aerator Pumps</t>
  </si>
  <si>
    <t>Standard pool pump 3 hp with 3 IN suction, 2 IN discharge and plastic frame rated for outdoor
service, (8)</t>
  </si>
  <si>
    <t>Schedule 40 PVC Suction pipe with glued fittings, (8) each, 3 IN diameter x 20 FT long</t>
  </si>
  <si>
    <t>Schedule 40 PVC Discharge pipe with glued fittings, (16) each, 2 IN diameter x 300 FT long</t>
  </si>
  <si>
    <t>Plastic “Rock” pump cover, (7) each, 3 FT high x 4 FT x 5 FT</t>
  </si>
  <si>
    <t>Discharge fountain with dual sprays mounted in lake, (6) each, 3 FT diameter</t>
  </si>
  <si>
    <t xml:space="preserve">Event Field Irrigation Pump </t>
  </si>
  <si>
    <t>Electric pump and motor, 7.5 hp, 120 V, 1-phase motor and pump bearing set, (1) each</t>
  </si>
  <si>
    <t>Variable frequency drive (VFD) for motor starter, (1) each</t>
  </si>
  <si>
    <t>Pavilion C-1</t>
  </si>
  <si>
    <t>Roofing ridge cap, 16-gauge metal, (1) each, 10 FT long x 16 IN wide</t>
  </si>
  <si>
    <t>P.T Timber Edge Piles, (7) each, 10 IN diameter x 26 FT long (includes 10 FT embedment depth)</t>
  </si>
  <si>
    <t>Rough Sawn Cross Braces, (40) each, 2 IN x 8 IN X 10.44 FT long</t>
  </si>
  <si>
    <t>Galvanized Bolt, Nut, and Washer at each cross brace, (60) each, 0.75 IN diameter x 16 IN long</t>
  </si>
  <si>
    <t>Rough Sawn Bent, (10) each, 4 IN x 12 IN x 20.83 FT long</t>
  </si>
  <si>
    <t>Galvanized Bolt, Nut, and Washer at each Bent, 60 each, 0.75 IN diameter x 20 IN long</t>
  </si>
  <si>
    <t>Rough Sawn Stringers, (11) each, 2 IN x 10 IN x 50.83 FT long</t>
  </si>
  <si>
    <t>Galvanized Bolt, Nut, and Washer at each stringer-pile connection, 15 each, 0.75 IN diameter x
14 IN long</t>
  </si>
  <si>
    <t>Boardwalk Railing Posts, (14) each, 4 IN x 4 IN x 5 FT tall,</t>
  </si>
  <si>
    <t>Trex brand composite decking, (40) each, 2 IN x 6 IN x 50 FT long</t>
  </si>
  <si>
    <t>Trex brand composite fence rail, (5) each, 1 IN x 6 IN x 70 FT long</t>
  </si>
  <si>
    <t>Property Line Fence at Gladiolus Road Entrance</t>
  </si>
  <si>
    <t>Concrete fence posts, thirteen (13) each, 5 IN x 5.5 IN x 9 FT high (includes 3 FT of post
embedment)</t>
  </si>
  <si>
    <t>Pressure Treated Wood Rails, (3) each, 2 IN x 6 IN x 91 FT long</t>
  </si>
  <si>
    <t xml:space="preserve"> </t>
  </si>
  <si>
    <t>Matlacha Community Park - Art Center 1291130</t>
  </si>
  <si>
    <t>Address: 4577 Pine Island Rd., Matlacha</t>
  </si>
  <si>
    <t>Windows pho-French, (5) EA, 5 FT H X 4.5 FT W</t>
  </si>
  <si>
    <t>Light fixture lantern style exterior wired to a single interior switch, (3) EA</t>
  </si>
  <si>
    <t>Flood light double exterior controlled by a single interior switch, (1) EA</t>
  </si>
  <si>
    <t>Vent bathroom air exhaust grille, (2) EA, 20 IN W X 36 IN H</t>
  </si>
  <si>
    <t>Window pho-French glass/frame, (2) EA, 4 FT H X 3 FT W</t>
  </si>
  <si>
    <t>Window split frame, (2) EA, 14 IN W X 36 IN H</t>
  </si>
  <si>
    <t>Exterior outlet two prong with weather resistant casing, (1) EA</t>
  </si>
  <si>
    <t>Photonic exterior light automated, (1) EA, 6 IN H X 12 IN L</t>
  </si>
  <si>
    <t>Concrete block columns decorative/structural rectangular, (2) EA, 18 IN W X 12 IN H X 12.5 FTH (Repair-includes the removal of stucco at affected areas, repoint of masonry, and repair of the stucco and matching exterior paint)</t>
  </si>
  <si>
    <t>Concrete block wall sections, (3) EA, 14 FT W X 12 FT H (Repair-includes the removal of stucco at affected areas, repoint of masonry, and repair of the stucco and matching exterior paint)</t>
  </si>
  <si>
    <t>Louver Vent light gauge metal, (2) EA, 20 IN W X 36 IN H</t>
  </si>
  <si>
    <t>Double-hung window Full view, (2) EA, 4 FT W X 3 FT H</t>
  </si>
  <si>
    <t>Steel door with steel frame, (1) EA, 3 FT W X 7.5 FT H</t>
  </si>
  <si>
    <t>Exterior light overhead manually controlled, (1) EA</t>
  </si>
  <si>
    <t>Concrete block columns structural rectangular, 18 IN H x 8 IN SQUARE (Repair-includes the removal of stucco at affected areas, repoint of masonry, and repair of the stucco and matching exterior paint)</t>
  </si>
  <si>
    <t>Double-hung windows full-view, (2) EA, 5 FT H X 3 FT W</t>
  </si>
  <si>
    <t>Gutter metal, 3 IN W x 65 LF</t>
  </si>
  <si>
    <t>Double hung window, (4) EA, 5 FT W X 3 FT H</t>
  </si>
  <si>
    <t>PVC waste pipes (for sink), (2) EA, 5 FT L x 2.5 IN DIA</t>
  </si>
  <si>
    <t>Air conditioning system breaker box, (1) EA, 4 IN W X 6 IN H</t>
  </si>
  <si>
    <t>Air conditioning system condenser refrigerant lines insulated ¾” DIA flexible, 23 FT L</t>
  </si>
  <si>
    <t>Air conditioning system condensing coil pad, (1) EA</t>
  </si>
  <si>
    <t>Studio</t>
  </si>
  <si>
    <t>Fiberglass insulation, 1800 SF, R-13 3/4 IN</t>
  </si>
  <si>
    <t>AC unit Trane TEMA4AOC-48S 5-ton interior evaporator A.H.U., (1) EA</t>
  </si>
  <si>
    <t>Metal ceiling register, (5) EA, 8 IN L X 6 IN H</t>
  </si>
  <si>
    <t>Toggle light switch 15 amp, (2) EA</t>
  </si>
  <si>
    <t>Electrical outlet duplex 15 amp, (8) EA</t>
  </si>
  <si>
    <t>Freezer over refrigerator 20 CF, Maytag, MRT311FFFZ, (1) EA</t>
  </si>
  <si>
    <t>Ceiling fan indoor 5 blade 3 speed with extended support mounts, (3) EA</t>
  </si>
  <si>
    <t>Metal ceiling register, (2) EA, 8 IN W X 6 IN H</t>
  </si>
  <si>
    <t>Toggle light switches 15 amp, (1) EA</t>
  </si>
  <si>
    <t>Mechanical Room</t>
  </si>
  <si>
    <t>Wall Concrete Block, 25 LF, 2 IN W X 4 IN D X 8 FT H (Repair-includes the removal of stucco at affected areas, repoint of masonry, and repair of the stucco and matching exterior paint)</t>
  </si>
  <si>
    <t>Fiberglass insulation, 75 SF, R-13 ¾”</t>
  </si>
  <si>
    <t>Metal ceiling register, (1) EA, 8 IN X 6 IN</t>
  </si>
  <si>
    <t>Strip light incandescent 40-watt porcelain light fixture ceiling mounted, (1) EA</t>
  </si>
  <si>
    <t>Restroom</t>
  </si>
  <si>
    <t>Metal ceiling register, (1) EA, 8 IN W X 6 IN H</t>
  </si>
  <si>
    <t>Matlacha Community Park - Community Center 1291131</t>
  </si>
  <si>
    <t>Roof panel corrugated metal single central-ridged pitched, 5225 SF with overhang, 95 FT L x 55 FT W</t>
  </si>
  <si>
    <t>Downspout , (6) EA, 4 IN W x 3 IN D x 13 FT H</t>
  </si>
  <si>
    <t>Gutter, 6 IN W x 95 LF</t>
  </si>
  <si>
    <t>Window trim exterior, 88 LF total, (11) EA, 4 IN x 96 IN LF</t>
  </si>
  <si>
    <t>Interior</t>
  </si>
  <si>
    <t>Acoustic ceiling tile, 4094 SF, (512) EA, 2 FT W x 4 FT W</t>
  </si>
  <si>
    <t>Top &amp; bottom plate metal, (2) EA, 2 IN W x 4 IN H x 10.7 FT L</t>
  </si>
  <si>
    <t>Baseboard, 618 LF, 3 IN H x 1 IN D</t>
  </si>
  <si>
    <t>Flooring vinyl wood grained plank .25”, 4750 SF, 6 IN x 48 IN</t>
  </si>
  <si>
    <t>Folding room divider wall aluminum and fabric panels on ceiling &amp; floor aluminum tracks, (2) EA, 50 FT W x 10 FT H</t>
  </si>
  <si>
    <t>Window aluminum, (3) EA, 33 IN x 48 IN</t>
  </si>
  <si>
    <t>Window glass pane, (3) EA, 33 IN x 48 IN</t>
  </si>
  <si>
    <t>A/C Condensing Unit 1, 2, 3, 4</t>
  </si>
  <si>
    <t>A/C System Unit 1, 2, 3, 4</t>
  </si>
  <si>
    <t>Armaflex insulation from refrigerant lines, 50 FT L x 1 IN DIA</t>
  </si>
  <si>
    <t>Duct board supply and return, 100 SF</t>
  </si>
  <si>
    <t>Flex duct, 25 FT L x 10 IN DIA</t>
  </si>
  <si>
    <t>Flex duct, 25 FT L x 8 IN DIA</t>
  </si>
  <si>
    <t>Diffuser high performance three cone, (4) EA</t>
  </si>
  <si>
    <t>Return panel steel perforated, (1) EA, 48 IN w x 36 IN h x 1 IN d</t>
  </si>
  <si>
    <t>Electrical</t>
  </si>
  <si>
    <t>Electrical outlet, (45) EA</t>
  </si>
  <si>
    <t>Single-toggle switch, (8) EA</t>
  </si>
  <si>
    <t>Double-toggle switch, (5) EA,</t>
  </si>
  <si>
    <t>Electrical conduit galvanized metal encased, 120 LF x .75 IN</t>
  </si>
  <si>
    <t>Electrical copper wiring metal encased, 130 LF</t>
  </si>
  <si>
    <t>Plumbing</t>
  </si>
  <si>
    <t>Toilet American standard Champion model 1.6 gal/flush non-ADA height, (5) EA</t>
  </si>
  <si>
    <t>Lavatory wall hung with single lever faucets American standard Lucerne model ADA compliant, including wall carriers by Zurn, (4) EA</t>
  </si>
  <si>
    <t>Urinal American standard Lucerne, (1) EA</t>
  </si>
  <si>
    <t>Flush valve Sloan Royal 1 gal/flush and carrier by Zurn, (1) EA</t>
  </si>
  <si>
    <t>Urinal carrier, connect water and waste piping, (1) EA</t>
  </si>
  <si>
    <t>Water coolers refrigerated Elkay Hi-Low, (1) EA</t>
  </si>
  <si>
    <t>Sink two bay, (1) EA, 33 IN by 22 IN</t>
  </si>
  <si>
    <t>Utility tub 24” El Mustee, Model 18 with deck mounted faucet, (1) EA</t>
  </si>
  <si>
    <t>Water heater A.O. Smith 40 gal electric 4.5 KW with bladder tank, (1) EA</t>
  </si>
  <si>
    <t>Sanitary and vent piping</t>
  </si>
  <si>
    <t>Sanitary waste PVC pipes, (2) EA, 45 FT L x 3 IN DIA</t>
  </si>
  <si>
    <t>Vent PVC pipes, (2) EA, 24 FT L x 2 IN DIA</t>
  </si>
  <si>
    <t>Domestic water piping</t>
  </si>
  <si>
    <t>Domestic water CPVC piping, 1 (EA), 50 FT L x 4 IN DIA</t>
  </si>
  <si>
    <t>Domestic water copper piping, 1 (EA), 30 FT L x 1.5 IN DIA</t>
  </si>
  <si>
    <t>Restroom Men/Women</t>
  </si>
  <si>
    <t>Soap dispenser, Model # TX-00674 (2) EA, 5 IN x 8 IN x 4 IN</t>
  </si>
  <si>
    <t>Toilet paper dispenser, Model # H-1127, (4) EA, 11 IN x 11 IN x 5 IN</t>
  </si>
  <si>
    <t>Trash, receptacles, Model # WRB201847, (2) EA, 48 IN x 36 IN x 6 IN</t>
  </si>
  <si>
    <t>Restroom wall tile, (2) EA, 1400 SF, 4 IN SQUARE, 2 (EA) 60 SQ FT at (4) 3 FT x 5 FT</t>
  </si>
  <si>
    <t>Restroom wall tile backer board, (2) EA, 1400 SF, 4 FT x 8 FT backboard, and 192 SQ FT at (6) EA, 4 FT x 8 FT</t>
  </si>
  <si>
    <t>Men Restroom Exhaust fan ceiling mounted, Model # FV1115VQL1, (1) EA, 13 IN x 13 IN x 10.25 IN</t>
  </si>
  <si>
    <t>Men Restroom Time-delay occupancy sensor, Model # OSC15-RIW, (1) EA, 4.2 IN x 1.57 H</t>
  </si>
  <si>
    <t>Men Restroom ductwork that connects fan to wall cap at exterior (1) EA, 8 FT-6 IN</t>
  </si>
  <si>
    <t>Men Restroom Backdraft damper, (1) EA, 6 IN DIA</t>
  </si>
  <si>
    <t>Women Restroom Exhaust fan ceiling mounted, Model # FV1115VQL1, (1) EA, 13 IN x 13 IN x 10.25 IN</t>
  </si>
  <si>
    <t>Women Restroom Time-delay occupancy sensor, Model # OSC15-RIW, (1) EA, 4.2 IN x 1.57 H,</t>
  </si>
  <si>
    <t>Women Restroom ductwork that connects fan to wall cap at exterior 8FT-6IN</t>
  </si>
  <si>
    <t>Women Restroom Backdraft damper, (1) EA, 6 IN DIA</t>
  </si>
  <si>
    <t xml:space="preserve">Fire Alarm </t>
  </si>
  <si>
    <t>Fire alarm panel (1) EA, NAPCO Magnum Fire Alert 6000 Series</t>
  </si>
  <si>
    <t>Fire strobe-lights, (5) EA, Wheelock RSS-24MCW-FR/ R-Series</t>
  </si>
  <si>
    <t>Signs</t>
  </si>
  <si>
    <t xml:space="preserve">Parking signs need to be refooted (7) EA, leaning from the hurricane </t>
  </si>
  <si>
    <t xml:space="preserve">Pedestrian sign, (1) EA,  blown over from the hurricane </t>
  </si>
  <si>
    <t>Address: 2480 Thompson St. Fort Myers, Florida 33901</t>
  </si>
  <si>
    <t>Supply fan (SF2 Greenheck Model KSF-118-H3C-HZ S/M: 11872405) and enclosure/housing 
and covers, (1) EA, 4.5FT x 4FT</t>
  </si>
  <si>
    <t>Exhaust fan 2 (Model Greenheck 6B-300-15-X, 3 FT Diameter) and enclosure/housing, (1) 
EA, 4.5FT x 4FT</t>
  </si>
  <si>
    <t>Exhaust fan cap, (2) each, 3FT DIA</t>
  </si>
  <si>
    <t>Halon Purge cap, (2) each, 18IN</t>
  </si>
  <si>
    <t>Supply connecting pipe, (1) each, 35 FT L x 2 IN DIA</t>
  </si>
  <si>
    <t>Daikin Mini split supports, (1) EA</t>
  </si>
  <si>
    <t>Property Appraisers Office, RM 464</t>
  </si>
  <si>
    <t>Ceiling tiles (Armstrong 807 tegular edge), (3) each, 2 FT L x 2 FT W</t>
  </si>
  <si>
    <t>Office, RM 489</t>
  </si>
  <si>
    <t>Break Room, Floor 3 RM 372</t>
  </si>
  <si>
    <t>Foil faced fiberglass insulation (r-19), (2) each, 5 FT L x 3 FT W</t>
  </si>
  <si>
    <t>Ceiling tiles and metal grid work (Armstrong 807 tegular edge), 20 FT L x 25 FT W</t>
  </si>
  <si>
    <t>Blinds (Levolor riviera white), (3) each, 95 IN L x 42 IN W</t>
  </si>
  <si>
    <t>Elections Vote by Mail, RM 241</t>
  </si>
  <si>
    <t>Ceiling tile (Armstrong 565D), (1) each, 2 FT L x 4 FT W</t>
  </si>
  <si>
    <t>Tax Collector, RM 272</t>
  </si>
  <si>
    <t>Ceiling tile (Armstrong 565D), (2) each, 2 FT L x 4 FT W</t>
  </si>
  <si>
    <t>Pole light fixture LED, (1) each, 18 IN DIA</t>
  </si>
  <si>
    <t>Phillips Community Park- Concessions Building, Maintenance, and Bathroom 1291143</t>
  </si>
  <si>
    <t>Address: 5675 Sesame Dr, Bokeelia, Florida 33922</t>
  </si>
  <si>
    <t>Concession/Ground Level-1291143</t>
  </si>
  <si>
    <t>Office board wall/door, (1) EA, 16 FT W x 7 FT H (Includes paint and drywall repair due to hurricane force winds and water damage) (White color)</t>
  </si>
  <si>
    <t>Concession board wall/door, (1) EA, 25 FT W x 7 FT H (Includes paint and drywall repair due to hurricane force winds and water damage) (White color)</t>
  </si>
  <si>
    <t xml:space="preserve">Ceiling paint, 4 FT W x 4 FT L (White color with texture) </t>
  </si>
  <si>
    <t>Mens ADA bathroom wood siding wall, (1) EA, 16 FT W x 7 FT H</t>
  </si>
  <si>
    <t>Women ADA bathroom wood siding wall, (1) EA, 16 FT W x 7 FT H</t>
  </si>
  <si>
    <t>Press Box/Upper Level-1291143</t>
  </si>
  <si>
    <t>A/C Unit window, (1) EA, 19 IN H x 22 IN W x 14 IN D</t>
  </si>
  <si>
    <t>Electrical outlets, (6) EA, 4.5 IN H x 2.5 IN W, 2 gang GFCI outlet with plastic duplex</t>
  </si>
  <si>
    <t>Hardboard siding wall treatment, (4) EA, 14 FT W x 7 FT H</t>
  </si>
  <si>
    <t xml:space="preserve">Floor linoleum treatment .125”, (1) EA, 14 FT L x 14 FT W (White squares with blue diamon pattern) </t>
  </si>
  <si>
    <t>P.T Timber Centerline Piles, (10) each, 10 IN diameter x 16 FT long (includes 10 FT embedment depth)</t>
  </si>
  <si>
    <t>Whistlestop Concession Deck and Shade Structure (Boardwalk B5)</t>
  </si>
  <si>
    <t>Doors pho-French exterior swing standard double residential, (1) EA, 6 FT W x 6 FT-8 IN H  (Replace with HM doors, Frame &amp; Hardware)</t>
  </si>
  <si>
    <t>PVC condensate lines ¾” DIA, (3) EA, 35' EA</t>
  </si>
  <si>
    <t>CPVC pipes domestic water (for sink), (2) EA, 0.5 IN, (40) LF hot, (40) LF cold</t>
  </si>
  <si>
    <t>Fiberglass insulation, achieve R20 or greater, 2408 SF ceiling</t>
  </si>
  <si>
    <t xml:space="preserve">Drywall ½”, 1500 SF, 4 FT X 8 FT (Includes paint and minor drywall repair) </t>
  </si>
  <si>
    <t>Painting 1500 SF, 4 FT X 8 FT (Wall paint)</t>
  </si>
  <si>
    <t>Baseboard molding composite 7/16”, 174 LF X 3.75 IN W</t>
  </si>
  <si>
    <t>Painting baseboard molding composite 7/16”, 174 LF X 3.75 IN W</t>
  </si>
  <si>
    <t>Air Conditioning Condensing Unit Trane 5 ton compressor  (1) EA</t>
  </si>
  <si>
    <t>Strip light incandescent 40-watt porcelain light fixture ceiling mounted, (10) EA</t>
  </si>
  <si>
    <t>VCT in office location, 275 SF</t>
  </si>
  <si>
    <t>Install HM door, frame &amp; Hardware (3'-0"x7'-0" RH)</t>
  </si>
  <si>
    <t>Install HM door, frame &amp; Hardware (3'-0"x7'-0" LH)</t>
  </si>
  <si>
    <t>Replace HM Door Slab &amp; Exit Hardware (3'-0"x7'-0" LH)</t>
  </si>
  <si>
    <t>Replace HM Door Slabs &amp; Exit Hardware (Pair 3'-0"x7'-0")</t>
  </si>
  <si>
    <t>36" Sink Base Cabinet</t>
  </si>
  <si>
    <t>36" Base Cabinet</t>
  </si>
  <si>
    <t>P-Lam counter top with 2-bowl SS sink</t>
  </si>
  <si>
    <t>30" Base Cabinet</t>
  </si>
  <si>
    <t>12" Base Cabinet</t>
  </si>
  <si>
    <t>Range  30" White GE non glass top</t>
  </si>
  <si>
    <t>Refrigerator  30" White top freezer</t>
  </si>
  <si>
    <t>Verify status of all CMU outlets.  (14) EA  See sketch</t>
  </si>
  <si>
    <t>Verify status of all outlets in framing.  (22) EA  See sketch</t>
  </si>
  <si>
    <t>Properly secure "In-service &amp; Remove Unused Conductors from Attic Space</t>
  </si>
  <si>
    <t>Office</t>
  </si>
  <si>
    <t>Wall Concrete Block, 380 LF, 2 IN W X 4 IN D X 8 FT H (Repair-includes the removal of stucco at affected areas, repoint of masonry, and repair of the stucco and matching exterior paint)</t>
  </si>
  <si>
    <t>Fiberglass insulation R-13 ¾”, 275 SF</t>
  </si>
  <si>
    <t xml:space="preserve">Drywall ½”, 380 SF, 4 FT X 8 FT (Includes paint and minor drywall repair) </t>
  </si>
  <si>
    <t>Painting, 380 SF, 4 FT X 8 FT (Wall paint)</t>
  </si>
  <si>
    <t>Baseboard molding composite 7/16”, 67 LF, 3.75 IN W</t>
  </si>
  <si>
    <t>Painting Baseboard molding composite 7/16”, 67 LF, 3.75 IN W</t>
  </si>
  <si>
    <t>Strip light Fluorescent 40 watt, (3) EA, 6 FT L</t>
  </si>
  <si>
    <t xml:space="preserve">Ceramic tile flooring .25”, 275 SF, 16 IN SQUARE (Smooth texture, beige color) </t>
  </si>
  <si>
    <t xml:space="preserve">Drywall, 368 SF, ½” X 4 FT X 8 FT (Includes paint and minor drywall repair) </t>
  </si>
  <si>
    <t>Baseboard molding composite, 30 LF, 7/16 IN X 3.75 IN</t>
  </si>
  <si>
    <t>Paint baseboard molding composite, 30 LF, 7/16 IN X 3.75 IN</t>
  </si>
  <si>
    <t>Electric Water Heater 20-gallon 4.5 KW, (1) EA  Install 6'-0" AFF</t>
  </si>
  <si>
    <t>Fiberglass insulation R-13 ¾”, 95 SF</t>
  </si>
  <si>
    <t xml:space="preserve">Drywall ½”, 300 SF, 4 FT W X 8 FT L (Includes paint and minor drywall repair) </t>
  </si>
  <si>
    <t>Painting, 300 SF, 4 FT W X 8 FT L (Wall paint)</t>
  </si>
  <si>
    <t xml:space="preserve">Ceramic Tile wall &amp; flooring, .25", 16"x16", 150 SF, Men restroom(Smooth texture and beige color) </t>
  </si>
  <si>
    <t xml:space="preserve">Ceramic Tile wall &amp; flooring, .25", 16"x16", 162 SF, Women restroom(Smooth texture and beige color) </t>
  </si>
  <si>
    <t>Paint for corrugated metal exterior around entire exterior of building, 250 SF, See item 2.04</t>
  </si>
  <si>
    <t>Siding corrugated metal southeast side, 250 SF, 10 FT W x 25 FT H- (2) locations on the AHU side of the building</t>
  </si>
  <si>
    <t>Repair damaged window (1 ea)</t>
  </si>
  <si>
    <t>Replace damaged window screens (19 total)</t>
  </si>
  <si>
    <t>Interior wall metal studs 20 gauge, (200) EA, 2 IN W x 4 IN D x 10 FT H (Reframe all interior walls.  Exclude build-out at exterior walls.)</t>
  </si>
  <si>
    <t>Sheetrock .625”, 6710 SF, 4 FT H x 8 FT W</t>
  </si>
  <si>
    <t>Install HM frames and glass at Office (48" h x 60" w.)</t>
  </si>
  <si>
    <t>Interior wall paint/primer, 2900 SF, should be same as drywall 6710 SF</t>
  </si>
  <si>
    <t>Remove and Reinstall ceiling grid &amp; Mounted Equipment at Office to facilitate reframing of interior walls.  (243.0 SF)</t>
  </si>
  <si>
    <t>Remove and Reinstall ceiling grid &amp; Mounted Equipment at Office to facilitate reframing of interior walls.  (239.0 SF)</t>
  </si>
  <si>
    <t>Remove and Reinstall ceiling grid &amp; Mounted Equipment at Office to facilitate reframing of interior walls.  (335.0 SF)</t>
  </si>
  <si>
    <t>Install ceiling grid &amp; Mounted Equipment at Break Room.  (240.0 SF)</t>
  </si>
  <si>
    <t>Install ceiling grid &amp; Mounted Equipment at Mech Room.  (177.0 SF)</t>
  </si>
  <si>
    <t>Reinsulate underside roof  (4968 sq.ft. spray foam R20)</t>
  </si>
  <si>
    <t>Reinsulate ext. walls 284'-0" x 12'-0"  (3408 sq.ft. spray foam R13)</t>
  </si>
  <si>
    <t>18" Base Cabinet</t>
  </si>
  <si>
    <t>30" Wall Cabinet</t>
  </si>
  <si>
    <t>18" Wall Cabinet</t>
  </si>
  <si>
    <t>Trane XR Model 4TTR4048L1000AA, (4) EA</t>
  </si>
  <si>
    <t>Main disconnect switch rain proof cabinet, NEMA 3R, (4) EA, 24 IN W x 36 IN H x 4 IN D</t>
  </si>
  <si>
    <t>Electrical conduit steel galvanized from building interior to disconnect switch, (4) EA, 25 LF x .5 IN DIA</t>
  </si>
  <si>
    <t>Electrical conduit rubberized flexible from disconnect to condenser, (4) EA, 5 FT L x 1 IN DIA</t>
  </si>
  <si>
    <t>Shroud galvanized sheet metal, (4) EA, 25 FT, 4 IN SQ with 1 IN flange</t>
  </si>
  <si>
    <t>Tie down clip galvanized (from unit to concrete pad), (16) EA, 1 IN W x 6 IN L x .125 IN TH</t>
  </si>
  <si>
    <t>Trane model TEM4AOC48S41SBA air handling unit 4-ton (serving office space, men’s restroom, women’s restroom, mechanical space, break room and chair storage room), (4) EA</t>
  </si>
  <si>
    <t>Digital Thermostat Honeywell TH6110D1021 Focus-Pro Programmable, (4) EA</t>
  </si>
  <si>
    <t>Emergency drain pan custom made galvanized metal with float switch, (4) EA</t>
  </si>
  <si>
    <t>Armaflex insulation from condensate line, 45 FT L X 1 IN DIA (4) EA</t>
  </si>
  <si>
    <t>Refrigerant lines copper tubing soft drawn K or L ACR (inside and outside), 100 FT (4) EA</t>
  </si>
  <si>
    <t>Refrigerant gases (All 4 units)</t>
  </si>
  <si>
    <t>Electrical Conduit, metal encased, 500 LF  (Includes all conduit below 36" AFF)</t>
  </si>
  <si>
    <t>Wiring for electrical outlets, 500 LF  (See Item 7.05)</t>
  </si>
  <si>
    <t>Motion sensor switch in restrooms and other rooms (6) EA</t>
  </si>
  <si>
    <t>Light fixtures interior and exterior, (13) EA</t>
  </si>
  <si>
    <t>Reinstall existing toilet partitions, women (3) EA &amp; (1) ADA, Men (1) EA &amp; (1) ADA</t>
  </si>
  <si>
    <t>Men Restroom floor tile</t>
  </si>
  <si>
    <t>Women Restroom floor tile</t>
  </si>
  <si>
    <t>Heat/smoke-detectors, (12) EA, UTC and Security  Company 284B-PL</t>
  </si>
  <si>
    <t>Lakes Park Boardwalk Repairs</t>
  </si>
  <si>
    <t>Common Items</t>
  </si>
  <si>
    <t>MOBILIZATION (25%)</t>
  </si>
  <si>
    <t>LS</t>
  </si>
  <si>
    <t>SEDIMENT BARRIER</t>
  </si>
  <si>
    <t>FLOATING TURBIDITY BARRIER</t>
  </si>
  <si>
    <t>Boardwalk 4</t>
  </si>
  <si>
    <t>PILE REPAIR TYPE A</t>
  </si>
  <si>
    <t>PILE REPAIR TYPE B</t>
  </si>
  <si>
    <t>FURNISH AND INSTALL DRIVEN TIMBER PILE (10" DIA SYP WITH PVC WRAP)</t>
  </si>
  <si>
    <t>PREDRILLING FOR PILE INSTALLATION</t>
  </si>
  <si>
    <t>FURNISH AND INTALL LATERAL BRACING SYSTEM</t>
  </si>
  <si>
    <t>FURNISH AND INSTALL TIMBER CAP BEAM (3"x12" SYP ROUGH SAWN)</t>
  </si>
  <si>
    <t>FURNISH AND INSTALL TIMBER JOIST (2"x12" SYP S4S)</t>
  </si>
  <si>
    <t>FURNISH AND INSTALL TIMBER RIM BOARD (2"x12" SYP S4S)</t>
  </si>
  <si>
    <t>FURNISH AND INSTALL TIMBER RAILING SYSTEM</t>
  </si>
  <si>
    <t>REMOVAL &amp; TRANSPORT OF MISCELLANEOUS ITEMS TO COUNTY FACILITY</t>
  </si>
  <si>
    <t>Boardwalk 5</t>
  </si>
  <si>
    <t>BRACING SYSTEM RETROFIT</t>
  </si>
  <si>
    <t>FURNISH AND INSTALL TIMBER RAILING</t>
  </si>
  <si>
    <t>MINOR SERVICE UTILITY REMOVAL AND REINSTALLATION</t>
  </si>
  <si>
    <t>Boardwalk 6</t>
  </si>
  <si>
    <t>REMOVE &amp; DISPOSE OF STRUCTURAL TIMBER</t>
  </si>
  <si>
    <t>TIMBER JOISTS + BLOCKING (2"x8" SYP S4S)</t>
  </si>
  <si>
    <t>TIMBER RIM BOARD (2"x8" SYP S4S)</t>
  </si>
  <si>
    <t>TIMBER CAP BEAMS + BLOCKING AND SKEWED BEAMS (2"x12" SYP S4S)</t>
  </si>
  <si>
    <t>GANGWAY CONNECTION</t>
  </si>
  <si>
    <t>ROUND TIMBER TEST PILES (10" DIA PT TIMBER WITH PVC WRAP)</t>
  </si>
  <si>
    <t>ROUND TIMBER PRODUCTION PILES (10" DIA PT TIMBER WITH PVC WRAP)</t>
  </si>
  <si>
    <t>PREDRILLING FOR PILES</t>
  </si>
  <si>
    <t>TIMBER END APPROACH WALL (2"x12" SYP S4S)</t>
  </si>
  <si>
    <t>FURNISH AND INSTALL RIM JOIST SPLICE (2"x12" BLOCKING)</t>
  </si>
  <si>
    <t>FURNISH AND INSTALL DECKING (2"x6" COMPOSITE)</t>
  </si>
  <si>
    <t>B240175JJB: Miscellaneous County Repairs III - Hurricane Ian</t>
  </si>
  <si>
    <t>Wooden studs, 110 LF, 2 IN W X 4 IN D X 12 FT H</t>
  </si>
  <si>
    <r>
      <t xml:space="preserve">PROCUREMENT MANAGEMENT DEPARTMENT
</t>
    </r>
    <r>
      <rPr>
        <b/>
        <u/>
        <sz val="18"/>
        <rFont val="Arial"/>
        <family val="2"/>
      </rPr>
      <t>BID/PROPOSAL FORM</t>
    </r>
    <r>
      <rPr>
        <b/>
        <sz val="18"/>
        <rFont val="Arial"/>
        <family val="2"/>
      </rPr>
      <t xml:space="preserve"> - </t>
    </r>
    <r>
      <rPr>
        <b/>
        <sz val="18"/>
        <color rgb="FFFF0000"/>
        <rFont val="Arial"/>
        <family val="2"/>
      </rPr>
      <t>ADDENDUM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</si>
</sst>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quot;$&quot;#,##0.00"/>
    <numFmt numFmtId="166" formatCode="0.000"/>
  </numFmts>
  <fonts count="35">
    <font>
      <sz val="11"/>
      <color theme="1"/>
      <name val="Calibri"/>
      <family val="2"/>
      <scheme val="minor"/>
    </font>
    <font>
      <sz val="11"/>
      <color theme="1"/>
      <name val="Calibri"/>
      <family val="2"/>
      <scheme val="minor"/>
    </font>
    <font>
      <b/>
      <sz val="18"/>
      <name val="Arial"/>
      <family val="2"/>
    </font>
    <font>
      <b/>
      <u/>
      <sz val="18"/>
      <name val="Arial"/>
      <family val="2"/>
    </font>
    <font>
      <sz val="18"/>
      <name val="Arial"/>
      <family val="2"/>
    </font>
    <font>
      <sz val="16"/>
      <name val="Arial"/>
      <family val="2"/>
    </font>
    <font>
      <sz val="10"/>
      <name val="Arial"/>
      <family val="2"/>
    </font>
    <font>
      <b/>
      <sz val="10"/>
      <name val="Arial"/>
      <family val="2"/>
    </font>
    <font>
      <b/>
      <sz val="9"/>
      <name val="Arial"/>
      <family val="2"/>
    </font>
    <font>
      <sz val="11"/>
      <name val="Arial"/>
      <family val="2"/>
    </font>
    <font>
      <b/>
      <sz val="11"/>
      <name val="Arial"/>
      <family val="2"/>
    </font>
    <font>
      <b/>
      <i/>
      <sz val="16"/>
      <color rgb="FF000000"/>
      <name val="Arial"/>
      <family val="2"/>
    </font>
    <font>
      <sz val="16"/>
      <color theme="1"/>
      <name val="Arial"/>
      <family val="2"/>
    </font>
    <font>
      <b/>
      <i/>
      <sz val="11"/>
      <color rgb="FF0070C0"/>
      <name val="Arial"/>
      <family val="2"/>
    </font>
    <font>
      <sz val="11"/>
      <color rgb="FF0070C0"/>
      <name val="Arial"/>
      <family val="2"/>
    </font>
    <font>
      <sz val="11"/>
      <name val="FDOT"/>
    </font>
    <font>
      <b/>
      <sz val="11"/>
      <name val="FDOT"/>
    </font>
    <font>
      <u/>
      <sz val="11"/>
      <color theme="10"/>
      <name val="Calibri"/>
      <family val="2"/>
      <scheme val="minor"/>
    </font>
    <font>
      <b/>
      <i/>
      <sz val="11"/>
      <color theme="1"/>
      <name val="Arial"/>
      <family val="2"/>
    </font>
    <font>
      <sz val="9"/>
      <name val="Arial"/>
      <family val="2"/>
    </font>
    <font>
      <b/>
      <sz val="14"/>
      <color theme="1"/>
      <name val="Arial"/>
      <family val="2"/>
    </font>
    <font>
      <sz val="10"/>
      <color theme="1"/>
      <name val="Arial"/>
      <family val="2"/>
    </font>
    <font>
      <sz val="11"/>
      <color theme="1"/>
      <name val="Arial"/>
      <family val="2"/>
    </font>
    <font>
      <b/>
      <i/>
      <sz val="16"/>
      <name val="Arial"/>
      <family val="2"/>
    </font>
    <font>
      <u/>
      <sz val="11"/>
      <color rgb="FF0070C0"/>
      <name val="Calibri"/>
      <family val="2"/>
      <scheme val="minor"/>
    </font>
    <font>
      <sz val="12"/>
      <name val="Arial"/>
      <family val="2"/>
    </font>
    <font>
      <sz val="16"/>
      <color theme="1"/>
      <name val="Calibri"/>
      <family val="2"/>
      <scheme val="minor"/>
    </font>
    <font>
      <sz val="11"/>
      <color theme="1"/>
      <name val="FDOT"/>
    </font>
    <font>
      <sz val="12"/>
      <color theme="1"/>
      <name val="Calibri"/>
      <family val="2"/>
      <scheme val="minor"/>
    </font>
    <font>
      <b/>
      <sz val="12"/>
      <color theme="1"/>
      <name val="Calibri"/>
      <family val="2"/>
      <scheme val="minor"/>
    </font>
    <font>
      <b/>
      <sz val="13"/>
      <color theme="1"/>
      <name val="Calibri"/>
      <family val="2"/>
      <scheme val="minor"/>
    </font>
    <font>
      <b/>
      <i/>
      <sz val="16"/>
      <color theme="1"/>
      <name val="Arial"/>
      <family val="2"/>
    </font>
    <font>
      <b/>
      <sz val="16"/>
      <name val="Arial"/>
      <family val="2"/>
    </font>
    <font>
      <sz val="11"/>
      <name val="Calibri"/>
      <family val="2"/>
      <scheme val="minor"/>
    </font>
    <font>
      <b/>
      <sz val="18"/>
      <color rgb="FFFF0000"/>
      <name val="Arial"/>
      <family val="2"/>
    </font>
  </fonts>
  <fills count="11">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6" fillId="0" borderId="0"/>
    <xf numFmtId="0" fontId="17" fillId="0" borderId="0" applyNumberFormat="0" applyFill="0" applyBorder="0" applyAlignment="0" applyProtection="0"/>
  </cellStyleXfs>
  <cellXfs count="246">
    <xf numFmtId="0" fontId="0" fillId="0" borderId="0" xfId="0"/>
    <xf numFmtId="2" fontId="0" fillId="0" borderId="1" xfId="0" applyNumberFormat="1" applyBorder="1"/>
    <xf numFmtId="2" fontId="0" fillId="0" borderId="4" xfId="0" applyNumberFormat="1" applyBorder="1"/>
    <xf numFmtId="0" fontId="0" fillId="0" borderId="0" xfId="0" applyAlignment="1">
      <alignment vertical="center"/>
    </xf>
    <xf numFmtId="0" fontId="5" fillId="0" borderId="0" xfId="0" applyFont="1" applyAlignment="1">
      <alignment horizontal="center" wrapText="1"/>
    </xf>
    <xf numFmtId="44" fontId="5" fillId="0" borderId="0" xfId="0" applyNumberFormat="1" applyFont="1" applyAlignment="1">
      <alignment horizontal="center" wrapText="1"/>
    </xf>
    <xf numFmtId="44" fontId="6" fillId="0" borderId="5" xfId="0" applyNumberFormat="1" applyFont="1" applyBorder="1" applyAlignment="1">
      <alignment horizontal="center" wrapText="1"/>
    </xf>
    <xf numFmtId="0" fontId="0" fillId="0" borderId="0" xfId="0" applyAlignment="1">
      <alignment horizontal="center"/>
    </xf>
    <xf numFmtId="44" fontId="0" fillId="0" borderId="0" xfId="0" applyNumberFormat="1" applyAlignment="1">
      <alignment horizontal="center" vertical="center"/>
    </xf>
    <xf numFmtId="44" fontId="6" fillId="0" borderId="5" xfId="0" applyNumberFormat="1" applyFont="1" applyBorder="1" applyAlignment="1">
      <alignment horizontal="center" vertical="center"/>
    </xf>
    <xf numFmtId="2" fontId="7" fillId="0" borderId="4" xfId="0" applyNumberFormat="1" applyFont="1" applyBorder="1"/>
    <xf numFmtId="0" fontId="12" fillId="0" borderId="0" xfId="0" applyFont="1"/>
    <xf numFmtId="2" fontId="10" fillId="4" borderId="13" xfId="0" applyNumberFormat="1" applyFont="1" applyFill="1" applyBorder="1" applyAlignment="1">
      <alignment horizontal="center" vertical="center"/>
    </xf>
    <xf numFmtId="0" fontId="10" fillId="4" borderId="9" xfId="0" applyFont="1" applyFill="1" applyBorder="1" applyAlignment="1">
      <alignment horizontal="center" vertical="center"/>
    </xf>
    <xf numFmtId="0" fontId="10" fillId="4" borderId="9" xfId="0" applyFont="1" applyFill="1" applyBorder="1" applyAlignment="1">
      <alignment horizontal="center" vertical="center" wrapText="1"/>
    </xf>
    <xf numFmtId="44" fontId="10" fillId="4" borderId="9" xfId="0" applyNumberFormat="1" applyFont="1" applyFill="1" applyBorder="1" applyAlignment="1">
      <alignment horizontal="center" vertical="center"/>
    </xf>
    <xf numFmtId="44" fontId="10" fillId="4" borderId="9" xfId="0" applyNumberFormat="1" applyFont="1" applyFill="1" applyBorder="1" applyAlignment="1">
      <alignment horizontal="center" vertical="center" wrapText="1"/>
    </xf>
    <xf numFmtId="2" fontId="15" fillId="0" borderId="9" xfId="0" applyNumberFormat="1" applyFont="1" applyBorder="1" applyAlignment="1">
      <alignment horizontal="left" vertical="center" wrapText="1"/>
    </xf>
    <xf numFmtId="0" fontId="15" fillId="5" borderId="12" xfId="0" applyFont="1" applyFill="1" applyBorder="1" applyAlignment="1">
      <alignment horizontal="left" vertical="center" wrapText="1"/>
    </xf>
    <xf numFmtId="0" fontId="15" fillId="0" borderId="9" xfId="0" applyFont="1" applyBorder="1" applyAlignment="1">
      <alignment horizontal="center" vertical="center"/>
    </xf>
    <xf numFmtId="164" fontId="15" fillId="0" borderId="9" xfId="2" applyNumberFormat="1" applyFont="1" applyBorder="1" applyAlignment="1">
      <alignment horizontal="right" vertical="center"/>
    </xf>
    <xf numFmtId="44" fontId="15" fillId="0" borderId="9" xfId="0" applyNumberFormat="1" applyFont="1" applyBorder="1" applyAlignment="1">
      <alignment horizontal="right" vertical="center"/>
    </xf>
    <xf numFmtId="2" fontId="15" fillId="0" borderId="9" xfId="0" applyNumberFormat="1" applyFont="1" applyBorder="1" applyAlignment="1">
      <alignment horizontal="left" vertical="center"/>
    </xf>
    <xf numFmtId="0" fontId="15" fillId="0" borderId="12" xfId="0" applyFont="1" applyBorder="1" applyAlignment="1">
      <alignment horizontal="left" vertical="center" wrapText="1"/>
    </xf>
    <xf numFmtId="0" fontId="15" fillId="0" borderId="12" xfId="0" applyFont="1" applyBorder="1" applyAlignment="1">
      <alignment horizontal="left" vertical="center"/>
    </xf>
    <xf numFmtId="164" fontId="15" fillId="0" borderId="9" xfId="0" applyNumberFormat="1" applyFont="1" applyBorder="1" applyAlignment="1">
      <alignment horizontal="right" vertical="center"/>
    </xf>
    <xf numFmtId="44" fontId="16" fillId="6" borderId="9" xfId="0" applyNumberFormat="1" applyFont="1" applyFill="1" applyBorder="1" applyAlignment="1">
      <alignment horizontal="right" vertical="center"/>
    </xf>
    <xf numFmtId="0" fontId="15" fillId="0" borderId="12"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protection locked="0"/>
    </xf>
    <xf numFmtId="2" fontId="15" fillId="5" borderId="9" xfId="0" applyNumberFormat="1" applyFont="1" applyFill="1" applyBorder="1" applyAlignment="1">
      <alignment horizontal="left" vertical="center"/>
    </xf>
    <xf numFmtId="0" fontId="15" fillId="0" borderId="11" xfId="0" applyFont="1" applyBorder="1" applyAlignment="1" applyProtection="1">
      <alignment horizontal="left" vertical="center" wrapText="1"/>
      <protection locked="0"/>
    </xf>
    <xf numFmtId="0" fontId="15" fillId="5" borderId="9" xfId="0" applyFont="1" applyFill="1" applyBorder="1" applyAlignment="1">
      <alignment horizontal="center" vertical="center"/>
    </xf>
    <xf numFmtId="164" fontId="15" fillId="5" borderId="9" xfId="0" applyNumberFormat="1" applyFont="1" applyFill="1" applyBorder="1" applyAlignment="1">
      <alignment horizontal="right" vertical="center"/>
    </xf>
    <xf numFmtId="44" fontId="15" fillId="0" borderId="12" xfId="0" applyNumberFormat="1" applyFont="1" applyBorder="1" applyAlignment="1">
      <alignment horizontal="right" vertical="center"/>
    </xf>
    <xf numFmtId="0" fontId="15" fillId="0" borderId="9" xfId="0" applyFont="1" applyBorder="1" applyAlignment="1" applyProtection="1">
      <alignment horizontal="left" vertical="center" wrapText="1"/>
      <protection locked="0"/>
    </xf>
    <xf numFmtId="2" fontId="9" fillId="7" borderId="9" xfId="0" applyNumberFormat="1" applyFont="1" applyFill="1" applyBorder="1" applyAlignment="1">
      <alignment horizontal="center" vertical="center" wrapText="1"/>
    </xf>
    <xf numFmtId="0" fontId="9" fillId="7" borderId="9" xfId="0" applyFont="1" applyFill="1" applyBorder="1" applyAlignment="1">
      <alignment vertical="center" wrapText="1"/>
    </xf>
    <xf numFmtId="0" fontId="9" fillId="7" borderId="9" xfId="0" applyFont="1" applyFill="1" applyBorder="1" applyAlignment="1">
      <alignment horizontal="center" vertical="center" wrapText="1"/>
    </xf>
    <xf numFmtId="165" fontId="9" fillId="7" borderId="9" xfId="0" applyNumberFormat="1" applyFont="1" applyFill="1" applyBorder="1" applyAlignment="1">
      <alignment horizontal="center" vertical="center" wrapText="1"/>
    </xf>
    <xf numFmtId="0" fontId="0" fillId="0" borderId="9" xfId="0" applyBorder="1"/>
    <xf numFmtId="2" fontId="0" fillId="0" borderId="0" xfId="0" applyNumberFormat="1"/>
    <xf numFmtId="0" fontId="0" fillId="0" borderId="1" xfId="0" applyBorder="1"/>
    <xf numFmtId="0" fontId="0" fillId="0" borderId="4" xfId="0" applyBorder="1"/>
    <xf numFmtId="0" fontId="7" fillId="0" borderId="4" xfId="0" applyFont="1" applyBorder="1"/>
    <xf numFmtId="0" fontId="10" fillId="4" borderId="13" xfId="0" applyFont="1" applyFill="1" applyBorder="1" applyAlignment="1">
      <alignment horizontal="center" vertical="center"/>
    </xf>
    <xf numFmtId="44" fontId="9" fillId="4" borderId="9" xfId="0" applyNumberFormat="1" applyFont="1" applyFill="1" applyBorder="1" applyAlignment="1">
      <alignment horizontal="center" vertical="center" wrapText="1"/>
    </xf>
    <xf numFmtId="0" fontId="15" fillId="5" borderId="12" xfId="0" applyFont="1" applyFill="1" applyBorder="1" applyAlignment="1">
      <alignment horizontal="left" vertical="center"/>
    </xf>
    <xf numFmtId="44" fontId="15" fillId="6" borderId="9" xfId="0" applyNumberFormat="1" applyFont="1" applyFill="1" applyBorder="1" applyAlignment="1">
      <alignment horizontal="right" vertical="center"/>
    </xf>
    <xf numFmtId="0" fontId="0" fillId="0" borderId="10" xfId="0" applyBorder="1"/>
    <xf numFmtId="0" fontId="22" fillId="0" borderId="0" xfId="0" applyFont="1"/>
    <xf numFmtId="0" fontId="17" fillId="0" borderId="0" xfId="3"/>
    <xf numFmtId="0" fontId="9" fillId="0" borderId="0" xfId="0" applyFont="1"/>
    <xf numFmtId="0" fontId="15" fillId="5" borderId="12" xfId="0" applyFont="1" applyFill="1" applyBorder="1" applyAlignment="1" applyProtection="1">
      <alignment horizontal="left" vertical="center" wrapText="1"/>
      <protection locked="0"/>
    </xf>
    <xf numFmtId="0" fontId="17" fillId="0" borderId="0" xfId="3" applyAlignment="1">
      <alignment vertical="center"/>
    </xf>
    <xf numFmtId="0" fontId="15" fillId="5" borderId="12" xfId="0" applyFont="1" applyFill="1" applyBorder="1" applyAlignment="1" applyProtection="1">
      <alignment horizontal="left" vertical="center"/>
      <protection locked="0"/>
    </xf>
    <xf numFmtId="166" fontId="9" fillId="0" borderId="0" xfId="0" applyNumberFormat="1" applyFont="1"/>
    <xf numFmtId="0" fontId="9" fillId="0" borderId="0" xfId="0" applyFont="1" applyAlignment="1">
      <alignment horizontal="center"/>
    </xf>
    <xf numFmtId="2" fontId="25" fillId="0" borderId="0" xfId="0" applyNumberFormat="1" applyFont="1"/>
    <xf numFmtId="0" fontId="25" fillId="0" borderId="0" xfId="0" applyFont="1"/>
    <xf numFmtId="44" fontId="25" fillId="0" borderId="0" xfId="0" applyNumberFormat="1" applyFont="1"/>
    <xf numFmtId="44" fontId="25" fillId="0" borderId="0" xfId="0" applyNumberFormat="1" applyFont="1" applyAlignment="1">
      <alignment horizontal="left"/>
    </xf>
    <xf numFmtId="2" fontId="6" fillId="0" borderId="1" xfId="2" applyNumberFormat="1" applyBorder="1"/>
    <xf numFmtId="0" fontId="6" fillId="0" borderId="0" xfId="2"/>
    <xf numFmtId="2" fontId="6" fillId="0" borderId="4" xfId="2" applyNumberFormat="1" applyBorder="1"/>
    <xf numFmtId="0" fontId="6" fillId="0" borderId="0" xfId="2" applyAlignment="1">
      <alignment vertical="center"/>
    </xf>
    <xf numFmtId="0" fontId="5" fillId="0" borderId="0" xfId="2" applyFont="1" applyAlignment="1">
      <alignment horizontal="center" wrapText="1"/>
    </xf>
    <xf numFmtId="44" fontId="5" fillId="0" borderId="0" xfId="2" applyNumberFormat="1" applyFont="1" applyAlignment="1">
      <alignment horizontal="center" wrapText="1"/>
    </xf>
    <xf numFmtId="44" fontId="6" fillId="0" borderId="5" xfId="2" applyNumberFormat="1" applyBorder="1" applyAlignment="1">
      <alignment horizontal="center" wrapText="1"/>
    </xf>
    <xf numFmtId="0" fontId="6" fillId="0" borderId="0" xfId="2" applyAlignment="1">
      <alignment horizontal="center"/>
    </xf>
    <xf numFmtId="44" fontId="6" fillId="0" borderId="0" xfId="2" applyNumberFormat="1" applyAlignment="1">
      <alignment horizontal="center" vertical="center"/>
    </xf>
    <xf numFmtId="44" fontId="6" fillId="0" borderId="5" xfId="2" applyNumberFormat="1" applyBorder="1" applyAlignment="1">
      <alignment horizontal="center" vertical="center"/>
    </xf>
    <xf numFmtId="2" fontId="7" fillId="0" borderId="4" xfId="2" applyNumberFormat="1" applyFont="1" applyBorder="1"/>
    <xf numFmtId="0" fontId="12" fillId="0" borderId="0" xfId="2" applyFont="1"/>
    <xf numFmtId="0" fontId="5" fillId="0" borderId="0" xfId="2" applyFont="1"/>
    <xf numFmtId="0" fontId="9" fillId="0" borderId="0" xfId="2" applyFont="1"/>
    <xf numFmtId="2" fontId="10" fillId="4" borderId="13" xfId="2" applyNumberFormat="1" applyFont="1" applyFill="1" applyBorder="1" applyAlignment="1">
      <alignment horizontal="center" vertical="center"/>
    </xf>
    <xf numFmtId="0" fontId="10" fillId="4" borderId="9" xfId="2" applyFont="1" applyFill="1" applyBorder="1" applyAlignment="1">
      <alignment horizontal="center" vertical="center"/>
    </xf>
    <xf numFmtId="0" fontId="10" fillId="4" borderId="9" xfId="2" applyFont="1" applyFill="1" applyBorder="1" applyAlignment="1">
      <alignment horizontal="center" vertical="center" wrapText="1"/>
    </xf>
    <xf numFmtId="44" fontId="10" fillId="4" borderId="9" xfId="2" applyNumberFormat="1" applyFont="1" applyFill="1" applyBorder="1" applyAlignment="1">
      <alignment horizontal="center" vertical="center"/>
    </xf>
    <xf numFmtId="44" fontId="10" fillId="4" borderId="9" xfId="2" applyNumberFormat="1" applyFont="1" applyFill="1" applyBorder="1" applyAlignment="1">
      <alignment horizontal="center" vertical="center" wrapText="1"/>
    </xf>
    <xf numFmtId="2" fontId="15" fillId="0" borderId="9" xfId="2" applyNumberFormat="1" applyFont="1" applyBorder="1" applyAlignment="1">
      <alignment horizontal="left" vertical="center"/>
    </xf>
    <xf numFmtId="0" fontId="15" fillId="0" borderId="12" xfId="2" applyFont="1" applyBorder="1" applyAlignment="1">
      <alignment horizontal="left" vertical="center" wrapText="1"/>
    </xf>
    <xf numFmtId="0" fontId="15" fillId="0" borderId="9" xfId="2" applyFont="1" applyBorder="1" applyAlignment="1">
      <alignment horizontal="center" vertical="center"/>
    </xf>
    <xf numFmtId="44" fontId="15" fillId="0" borderId="9" xfId="2" applyNumberFormat="1" applyFont="1" applyBorder="1" applyAlignment="1">
      <alignment horizontal="right" vertical="center"/>
    </xf>
    <xf numFmtId="44" fontId="16" fillId="6" borderId="9" xfId="2" applyNumberFormat="1" applyFont="1" applyFill="1" applyBorder="1" applyAlignment="1">
      <alignment horizontal="right" vertical="center"/>
    </xf>
    <xf numFmtId="0" fontId="15" fillId="0" borderId="12" xfId="2" applyFont="1" applyBorder="1" applyAlignment="1">
      <alignment horizontal="left" vertical="center"/>
    </xf>
    <xf numFmtId="2" fontId="9" fillId="7" borderId="9" xfId="2" applyNumberFormat="1" applyFont="1" applyFill="1" applyBorder="1" applyAlignment="1">
      <alignment horizontal="center" vertical="center" wrapText="1"/>
    </xf>
    <xf numFmtId="0" fontId="9" fillId="7" borderId="9" xfId="2" applyFont="1" applyFill="1" applyBorder="1" applyAlignment="1">
      <alignment vertical="center" wrapText="1"/>
    </xf>
    <xf numFmtId="0" fontId="9" fillId="7" borderId="9" xfId="2" applyFont="1" applyFill="1" applyBorder="1" applyAlignment="1">
      <alignment horizontal="center" vertical="center" wrapText="1"/>
    </xf>
    <xf numFmtId="165" fontId="9" fillId="7" borderId="9" xfId="2" applyNumberFormat="1" applyFont="1" applyFill="1" applyBorder="1" applyAlignment="1">
      <alignment horizontal="center" vertical="center" wrapText="1"/>
    </xf>
    <xf numFmtId="0" fontId="25" fillId="0" borderId="0" xfId="2" applyFont="1"/>
    <xf numFmtId="2" fontId="25" fillId="0" borderId="0" xfId="2" applyNumberFormat="1" applyFont="1"/>
    <xf numFmtId="44" fontId="25" fillId="0" borderId="0" xfId="2" applyNumberFormat="1" applyFont="1"/>
    <xf numFmtId="44" fontId="25" fillId="0" borderId="0" xfId="2" applyNumberFormat="1" applyFont="1" applyAlignment="1">
      <alignment horizontal="left"/>
    </xf>
    <xf numFmtId="0" fontId="26" fillId="0" borderId="0" xfId="0" applyFont="1"/>
    <xf numFmtId="0" fontId="27" fillId="0" borderId="0" xfId="0" applyFont="1"/>
    <xf numFmtId="0" fontId="0" fillId="5" borderId="0" xfId="0" applyFill="1"/>
    <xf numFmtId="44" fontId="15" fillId="5" borderId="9" xfId="0" applyNumberFormat="1" applyFont="1" applyFill="1" applyBorder="1" applyAlignment="1">
      <alignment horizontal="right" vertical="center"/>
    </xf>
    <xf numFmtId="0" fontId="15" fillId="5" borderId="12" xfId="2" applyFont="1" applyFill="1" applyBorder="1" applyAlignment="1" applyProtection="1">
      <alignment horizontal="left" vertical="center" wrapText="1"/>
      <protection locked="0"/>
    </xf>
    <xf numFmtId="0" fontId="22" fillId="0" borderId="0" xfId="2" applyFont="1"/>
    <xf numFmtId="0" fontId="30" fillId="0" borderId="15" xfId="0" applyFont="1" applyBorder="1" applyAlignment="1">
      <alignment horizontal="center" vertical="center" wrapText="1"/>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6" fillId="7" borderId="9" xfId="0" applyFont="1" applyFill="1" applyBorder="1" applyAlignment="1">
      <alignment horizontal="center" vertical="center" wrapText="1"/>
    </xf>
    <xf numFmtId="0" fontId="6" fillId="7" borderId="9" xfId="0" applyFont="1" applyFill="1" applyBorder="1" applyAlignment="1">
      <alignment vertical="center" wrapText="1"/>
    </xf>
    <xf numFmtId="165" fontId="6" fillId="7" borderId="9" xfId="0" applyNumberFormat="1" applyFont="1" applyFill="1" applyBorder="1" applyAlignment="1">
      <alignment horizontal="center" vertical="center" wrapText="1"/>
    </xf>
    <xf numFmtId="0" fontId="15" fillId="0" borderId="12" xfId="2" applyFont="1" applyBorder="1" applyAlignment="1" applyProtection="1">
      <alignment horizontal="left" vertical="center"/>
      <protection locked="0"/>
    </xf>
    <xf numFmtId="0" fontId="15" fillId="0" borderId="12" xfId="2" applyFont="1" applyBorder="1" applyAlignment="1" applyProtection="1">
      <alignment horizontal="left" vertical="center" wrapText="1"/>
      <protection locked="0"/>
    </xf>
    <xf numFmtId="4" fontId="15" fillId="5" borderId="9" xfId="0" applyNumberFormat="1" applyFont="1" applyFill="1" applyBorder="1" applyAlignment="1">
      <alignment horizontal="right" vertical="center"/>
    </xf>
    <xf numFmtId="4" fontId="15" fillId="0" borderId="9" xfId="0" applyNumberFormat="1" applyFont="1" applyBorder="1" applyAlignment="1">
      <alignment horizontal="right" vertical="center"/>
    </xf>
    <xf numFmtId="4" fontId="15" fillId="0" borderId="9" xfId="2" applyNumberFormat="1" applyFont="1" applyBorder="1" applyAlignment="1">
      <alignment horizontal="right" vertical="center"/>
    </xf>
    <xf numFmtId="0" fontId="9" fillId="0" borderId="9" xfId="0" applyFont="1" applyBorder="1"/>
    <xf numFmtId="0" fontId="33" fillId="0" borderId="0" xfId="0" applyFont="1"/>
    <xf numFmtId="0" fontId="15" fillId="0" borderId="9" xfId="0" applyFont="1" applyBorder="1" applyAlignment="1">
      <alignment horizontal="left" vertical="center" wrapText="1"/>
    </xf>
    <xf numFmtId="0" fontId="9" fillId="0" borderId="9" xfId="0" applyFont="1" applyBorder="1" applyAlignment="1">
      <alignment horizontal="center"/>
    </xf>
    <xf numFmtId="4" fontId="9" fillId="0" borderId="9" xfId="0" applyNumberFormat="1" applyFont="1" applyBorder="1"/>
    <xf numFmtId="0" fontId="15" fillId="5" borderId="9" xfId="0" applyFont="1" applyFill="1" applyBorder="1" applyAlignment="1">
      <alignment horizontal="left" vertical="center" wrapText="1"/>
    </xf>
    <xf numFmtId="0" fontId="33" fillId="0" borderId="9" xfId="0" applyFont="1" applyBorder="1"/>
    <xf numFmtId="4" fontId="15" fillId="5" borderId="9" xfId="2" applyNumberFormat="1" applyFont="1" applyFill="1" applyBorder="1" applyAlignment="1">
      <alignment horizontal="right" vertical="center"/>
    </xf>
    <xf numFmtId="44" fontId="16" fillId="6" borderId="14" xfId="2" applyNumberFormat="1" applyFont="1" applyFill="1" applyBorder="1" applyAlignment="1">
      <alignment horizontal="right" vertical="center"/>
    </xf>
    <xf numFmtId="0" fontId="17" fillId="0" borderId="0" xfId="3" applyFill="1" applyAlignment="1"/>
    <xf numFmtId="44" fontId="10" fillId="9" borderId="9" xfId="1" applyFont="1" applyFill="1" applyBorder="1" applyAlignment="1">
      <alignment vertical="center" wrapText="1"/>
    </xf>
    <xf numFmtId="1" fontId="15" fillId="0" borderId="9" xfId="2" applyNumberFormat="1" applyFont="1" applyBorder="1" applyAlignment="1">
      <alignment horizontal="left" vertical="center"/>
    </xf>
    <xf numFmtId="3" fontId="15" fillId="0" borderId="9" xfId="2" applyNumberFormat="1" applyFont="1" applyBorder="1" applyAlignment="1">
      <alignment horizontal="right" vertical="center"/>
    </xf>
    <xf numFmtId="44" fontId="27" fillId="0" borderId="9" xfId="0" applyNumberFormat="1" applyFont="1" applyBorder="1"/>
    <xf numFmtId="0" fontId="30" fillId="0" borderId="17" xfId="0" applyFont="1" applyBorder="1" applyAlignment="1">
      <alignment horizontal="center" vertical="center" wrapText="1"/>
    </xf>
    <xf numFmtId="0" fontId="28" fillId="0" borderId="9" xfId="0" applyFont="1" applyBorder="1" applyAlignment="1">
      <alignment horizontal="center" vertical="center" wrapText="1"/>
    </xf>
    <xf numFmtId="44" fontId="29" fillId="0" borderId="9" xfId="1" applyFont="1" applyFill="1" applyBorder="1" applyAlignment="1">
      <alignment horizontal="center" vertical="center"/>
    </xf>
    <xf numFmtId="0" fontId="32" fillId="9" borderId="10" xfId="0" applyFont="1" applyFill="1" applyBorder="1" applyAlignment="1">
      <alignment horizontal="right" vertical="center" wrapText="1"/>
    </xf>
    <xf numFmtId="0" fontId="32" fillId="9" borderId="11" xfId="0" applyFont="1" applyFill="1" applyBorder="1" applyAlignment="1">
      <alignment horizontal="right" vertical="center" wrapText="1"/>
    </xf>
    <xf numFmtId="0" fontId="32" fillId="9" borderId="12" xfId="0" applyFont="1" applyFill="1" applyBorder="1" applyAlignment="1">
      <alignment horizontal="right" vertical="center" wrapText="1"/>
    </xf>
    <xf numFmtId="165" fontId="32" fillId="9" borderId="9" xfId="0" applyNumberFormat="1" applyFont="1" applyFill="1" applyBorder="1" applyAlignment="1">
      <alignment horizontal="center" vertical="center" wrapText="1"/>
    </xf>
    <xf numFmtId="0" fontId="32" fillId="9" borderId="9" xfId="0" applyFont="1" applyFill="1" applyBorder="1" applyAlignment="1">
      <alignment horizontal="center" vertical="center" wrapText="1"/>
    </xf>
    <xf numFmtId="0" fontId="19" fillId="0" borderId="13" xfId="0" applyFont="1" applyBorder="1" applyAlignment="1">
      <alignment horizontal="left" vertical="center" wrapText="1"/>
    </xf>
    <xf numFmtId="0" fontId="20" fillId="0" borderId="8" xfId="0" applyFont="1" applyBorder="1"/>
    <xf numFmtId="0" fontId="20" fillId="0" borderId="6" xfId="0" applyFont="1" applyBorder="1"/>
    <xf numFmtId="0" fontId="20" fillId="0" borderId="7" xfId="0" applyFont="1" applyBorder="1"/>
    <xf numFmtId="0" fontId="21" fillId="0" borderId="11" xfId="0" applyFont="1" applyBorder="1" applyAlignment="1">
      <alignment horizontal="center" vertical="top"/>
    </xf>
    <xf numFmtId="0" fontId="21" fillId="0" borderId="12" xfId="0" applyFont="1" applyBorder="1" applyAlignment="1">
      <alignment horizontal="center" vertical="top"/>
    </xf>
    <xf numFmtId="0" fontId="31" fillId="8" borderId="9" xfId="0" applyFont="1" applyFill="1" applyBorder="1" applyAlignment="1">
      <alignment horizontal="left" vertical="center" wrapText="1"/>
    </xf>
    <xf numFmtId="0" fontId="2" fillId="0" borderId="2"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6" fillId="0" borderId="6" xfId="0" applyFont="1" applyBorder="1" applyAlignment="1">
      <alignment horizontal="left"/>
    </xf>
    <xf numFmtId="0" fontId="6" fillId="0" borderId="7"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top" wrapText="1"/>
    </xf>
    <xf numFmtId="44" fontId="29" fillId="0" borderId="18" xfId="1" applyFont="1" applyBorder="1" applyAlignment="1">
      <alignment horizontal="center" vertical="center" wrapText="1"/>
    </xf>
    <xf numFmtId="44" fontId="29" fillId="0" borderId="15" xfId="1" applyFont="1" applyBorder="1" applyAlignment="1">
      <alignment horizontal="center" vertical="center" wrapText="1"/>
    </xf>
    <xf numFmtId="44" fontId="29" fillId="0" borderId="16" xfId="1" applyFont="1" applyBorder="1" applyAlignment="1">
      <alignment horizontal="center" vertical="center" wrapText="1"/>
    </xf>
    <xf numFmtId="44" fontId="29" fillId="0" borderId="14" xfId="1" applyFont="1" applyFill="1" applyBorder="1" applyAlignment="1">
      <alignment horizontal="center" vertical="center"/>
    </xf>
    <xf numFmtId="0" fontId="9" fillId="0" borderId="7" xfId="0" applyFont="1" applyBorder="1" applyAlignment="1">
      <alignment horizontal="left" vertical="top" wrapText="1"/>
    </xf>
    <xf numFmtId="0" fontId="2" fillId="0" borderId="3" xfId="0" applyFont="1" applyBorder="1" applyAlignment="1">
      <alignment horizontal="center" wrapText="1"/>
    </xf>
    <xf numFmtId="0" fontId="2" fillId="0" borderId="0" xfId="0" applyFont="1" applyAlignment="1">
      <alignment horizontal="center" wrapText="1"/>
    </xf>
    <xf numFmtId="0" fontId="2" fillId="0" borderId="5" xfId="0" applyFont="1" applyBorder="1" applyAlignment="1">
      <alignment horizontal="center" wrapText="1"/>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xf>
    <xf numFmtId="49" fontId="10" fillId="6" borderId="10" xfId="0" applyNumberFormat="1" applyFont="1" applyFill="1" applyBorder="1" applyAlignment="1">
      <alignment horizontal="right" vertical="center"/>
    </xf>
    <xf numFmtId="49" fontId="10" fillId="6" borderId="11" xfId="0" applyNumberFormat="1" applyFont="1" applyFill="1" applyBorder="1" applyAlignment="1">
      <alignment horizontal="right" vertical="center"/>
    </xf>
    <xf numFmtId="49" fontId="10" fillId="6" borderId="12" xfId="0" applyNumberFormat="1" applyFont="1" applyFill="1" applyBorder="1" applyAlignment="1">
      <alignment horizontal="right" vertical="center"/>
    </xf>
    <xf numFmtId="0" fontId="18" fillId="8" borderId="9" xfId="0" applyFont="1" applyFill="1" applyBorder="1" applyAlignment="1">
      <alignment horizontal="left" vertical="center" wrapText="1"/>
    </xf>
    <xf numFmtId="0" fontId="10" fillId="9" borderId="10" xfId="0" applyFont="1" applyFill="1" applyBorder="1" applyAlignment="1">
      <alignment horizontal="right" vertical="center" wrapText="1"/>
    </xf>
    <xf numFmtId="0" fontId="10" fillId="9" borderId="11" xfId="0" applyFont="1" applyFill="1" applyBorder="1" applyAlignment="1">
      <alignment horizontal="right" vertical="center" wrapText="1"/>
    </xf>
    <xf numFmtId="0" fontId="10" fillId="9" borderId="12" xfId="0" applyFont="1" applyFill="1" applyBorder="1" applyAlignment="1">
      <alignment horizontal="right" vertical="center" wrapText="1"/>
    </xf>
    <xf numFmtId="165" fontId="10" fillId="9" borderId="9" xfId="0" applyNumberFormat="1" applyFont="1" applyFill="1" applyBorder="1" applyAlignment="1">
      <alignment horizontal="center" vertical="center" wrapText="1"/>
    </xf>
    <xf numFmtId="0" fontId="10" fillId="9" borderId="9" xfId="0" applyFont="1" applyFill="1" applyBorder="1" applyAlignment="1">
      <alignment horizontal="center" vertical="center" wrapText="1"/>
    </xf>
    <xf numFmtId="0" fontId="24" fillId="10" borderId="0" xfId="0" applyFont="1" applyFill="1" applyAlignment="1">
      <alignment horizontal="center"/>
    </xf>
    <xf numFmtId="0" fontId="11" fillId="2" borderId="9" xfId="0" applyFont="1" applyFill="1" applyBorder="1" applyAlignment="1">
      <alignment horizontal="center" vertical="center" wrapText="1"/>
    </xf>
    <xf numFmtId="0" fontId="11" fillId="2" borderId="9" xfId="0" applyFont="1" applyFill="1" applyBorder="1" applyAlignment="1">
      <alignment horizontal="center" vertical="center"/>
    </xf>
    <xf numFmtId="0" fontId="23" fillId="3" borderId="13" xfId="0" applyFont="1" applyFill="1" applyBorder="1" applyAlignment="1">
      <alignment horizontal="center" vertical="center"/>
    </xf>
    <xf numFmtId="0" fontId="5" fillId="3" borderId="13" xfId="0" applyFont="1" applyFill="1" applyBorder="1" applyAlignment="1">
      <alignment horizontal="center" vertical="center"/>
    </xf>
    <xf numFmtId="0" fontId="24" fillId="0" borderId="0" xfId="0" applyFont="1" applyAlignment="1">
      <alignment horizontal="center"/>
    </xf>
    <xf numFmtId="0" fontId="17" fillId="0" borderId="0" xfId="3" applyAlignment="1">
      <alignment horizontal="center" vertical="center"/>
    </xf>
    <xf numFmtId="0" fontId="24" fillId="0" borderId="0" xfId="0" applyFont="1" applyAlignment="1">
      <alignment horizontal="center"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3" fillId="3" borderId="13" xfId="0" applyFont="1" applyFill="1" applyBorder="1" applyAlignment="1">
      <alignment horizontal="left" vertical="center"/>
    </xf>
    <xf numFmtId="0" fontId="14" fillId="3" borderId="13" xfId="0" applyFont="1" applyFill="1" applyBorder="1" applyAlignment="1">
      <alignment horizontal="left" vertical="center"/>
    </xf>
    <xf numFmtId="49" fontId="10" fillId="6" borderId="14" xfId="0" applyNumberFormat="1" applyFont="1" applyFill="1" applyBorder="1" applyAlignment="1">
      <alignment horizontal="right" vertical="center"/>
    </xf>
    <xf numFmtId="49" fontId="10" fillId="6" borderId="9" xfId="0" applyNumberFormat="1" applyFont="1" applyFill="1" applyBorder="1" applyAlignment="1">
      <alignment horizontal="right" vertical="center"/>
    </xf>
    <xf numFmtId="165" fontId="10" fillId="9" borderId="10" xfId="0" applyNumberFormat="1" applyFont="1" applyFill="1" applyBorder="1" applyAlignment="1">
      <alignment horizontal="center" vertical="center" wrapText="1"/>
    </xf>
    <xf numFmtId="165" fontId="10" fillId="9" borderId="12" xfId="0" applyNumberFormat="1" applyFont="1" applyFill="1" applyBorder="1" applyAlignment="1">
      <alignment horizontal="center" vertical="center" wrapText="1"/>
    </xf>
    <xf numFmtId="0" fontId="18" fillId="8" borderId="10" xfId="0" applyFont="1" applyFill="1" applyBorder="1" applyAlignment="1">
      <alignment horizontal="left" vertical="center" wrapText="1"/>
    </xf>
    <xf numFmtId="0" fontId="18" fillId="8" borderId="11" xfId="0" applyFont="1" applyFill="1" applyBorder="1" applyAlignment="1">
      <alignment horizontal="left" vertical="center" wrapText="1"/>
    </xf>
    <xf numFmtId="0" fontId="18" fillId="8" borderId="12" xfId="0" applyFont="1" applyFill="1" applyBorder="1" applyAlignment="1">
      <alignment horizontal="left" vertical="center" wrapText="1"/>
    </xf>
    <xf numFmtId="0" fontId="18" fillId="8" borderId="10" xfId="2" applyFont="1" applyFill="1" applyBorder="1" applyAlignment="1">
      <alignment horizontal="left" vertical="center" wrapText="1"/>
    </xf>
    <xf numFmtId="0" fontId="18" fillId="8" borderId="11" xfId="2" applyFont="1" applyFill="1" applyBorder="1" applyAlignment="1">
      <alignment horizontal="left" vertical="center" wrapText="1"/>
    </xf>
    <xf numFmtId="0" fontId="18" fillId="8" borderId="12" xfId="2" applyFont="1" applyFill="1" applyBorder="1" applyAlignment="1">
      <alignment horizontal="left" vertical="center" wrapText="1"/>
    </xf>
    <xf numFmtId="0" fontId="10" fillId="9" borderId="10" xfId="2" applyFont="1" applyFill="1" applyBorder="1" applyAlignment="1">
      <alignment horizontal="right" vertical="center" wrapText="1"/>
    </xf>
    <xf numFmtId="0" fontId="10" fillId="9" borderId="11" xfId="2" applyFont="1" applyFill="1" applyBorder="1" applyAlignment="1">
      <alignment horizontal="right" vertical="center" wrapText="1"/>
    </xf>
    <xf numFmtId="0" fontId="10" fillId="9" borderId="12" xfId="2" applyFont="1" applyFill="1" applyBorder="1" applyAlignment="1">
      <alignment horizontal="right" vertical="center" wrapText="1"/>
    </xf>
    <xf numFmtId="0" fontId="11" fillId="2" borderId="10"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17" fillId="0" borderId="0" xfId="3" applyAlignment="1">
      <alignment horizontal="center"/>
    </xf>
    <xf numFmtId="49" fontId="10" fillId="6" borderId="10" xfId="2" applyNumberFormat="1" applyFont="1" applyFill="1" applyBorder="1" applyAlignment="1">
      <alignment horizontal="right" vertical="center"/>
    </xf>
    <xf numFmtId="49" fontId="10" fillId="6" borderId="11" xfId="2" applyNumberFormat="1" applyFont="1" applyFill="1" applyBorder="1" applyAlignment="1">
      <alignment horizontal="right" vertical="center"/>
    </xf>
    <xf numFmtId="49" fontId="10" fillId="6" borderId="12" xfId="2" applyNumberFormat="1" applyFont="1" applyFill="1" applyBorder="1" applyAlignment="1">
      <alignment horizontal="right" vertical="center"/>
    </xf>
    <xf numFmtId="0" fontId="13" fillId="3" borderId="10" xfId="2" applyFont="1" applyFill="1" applyBorder="1" applyAlignment="1">
      <alignment horizontal="left" vertical="center"/>
    </xf>
    <xf numFmtId="0" fontId="13" fillId="3" borderId="11" xfId="2" applyFont="1" applyFill="1" applyBorder="1" applyAlignment="1">
      <alignment horizontal="left" vertical="center"/>
    </xf>
    <xf numFmtId="0" fontId="13" fillId="3" borderId="12" xfId="2" applyFont="1" applyFill="1" applyBorder="1" applyAlignment="1">
      <alignment horizontal="left" vertical="center"/>
    </xf>
    <xf numFmtId="49" fontId="16" fillId="6" borderId="10" xfId="2" applyNumberFormat="1" applyFont="1" applyFill="1" applyBorder="1" applyAlignment="1">
      <alignment horizontal="right" vertical="center"/>
    </xf>
    <xf numFmtId="49" fontId="16" fillId="6" borderId="11" xfId="2" applyNumberFormat="1" applyFont="1" applyFill="1" applyBorder="1" applyAlignment="1">
      <alignment horizontal="right" vertical="center"/>
    </xf>
    <xf numFmtId="49" fontId="16" fillId="6" borderId="12" xfId="2" applyNumberFormat="1" applyFont="1" applyFill="1" applyBorder="1" applyAlignment="1">
      <alignment horizontal="right" vertical="center"/>
    </xf>
    <xf numFmtId="0" fontId="11" fillId="2" borderId="9" xfId="2" applyFont="1" applyFill="1" applyBorder="1" applyAlignment="1">
      <alignment horizontal="center" vertical="center" wrapText="1"/>
    </xf>
    <xf numFmtId="0" fontId="11" fillId="2" borderId="9" xfId="2" applyFont="1" applyFill="1" applyBorder="1" applyAlignment="1">
      <alignment horizontal="center" vertical="center"/>
    </xf>
    <xf numFmtId="0" fontId="13" fillId="3" borderId="13" xfId="2" applyFont="1" applyFill="1" applyBorder="1" applyAlignment="1">
      <alignment horizontal="left" vertical="center"/>
    </xf>
    <xf numFmtId="0" fontId="14" fillId="3" borderId="13" xfId="2" applyFont="1" applyFill="1" applyBorder="1" applyAlignment="1">
      <alignment horizontal="left" vertical="center"/>
    </xf>
    <xf numFmtId="49" fontId="10" fillId="6" borderId="14" xfId="2" applyNumberFormat="1" applyFont="1" applyFill="1" applyBorder="1" applyAlignment="1">
      <alignment horizontal="right" vertical="center"/>
    </xf>
    <xf numFmtId="49" fontId="10" fillId="6" borderId="9" xfId="2" applyNumberFormat="1" applyFont="1" applyFill="1" applyBorder="1" applyAlignment="1">
      <alignment horizontal="right" vertical="center"/>
    </xf>
    <xf numFmtId="44" fontId="13" fillId="3" borderId="13" xfId="2" applyNumberFormat="1" applyFont="1" applyFill="1" applyBorder="1" applyAlignment="1">
      <alignment horizontal="left" vertical="center"/>
    </xf>
    <xf numFmtId="0" fontId="18" fillId="8" borderId="9" xfId="2" applyFont="1" applyFill="1" applyBorder="1" applyAlignment="1">
      <alignment horizontal="left" vertical="center" wrapText="1"/>
    </xf>
    <xf numFmtId="165" fontId="10" fillId="9" borderId="9" xfId="2" applyNumberFormat="1" applyFont="1" applyFill="1" applyBorder="1" applyAlignment="1">
      <alignment horizontal="center" vertical="center" wrapText="1"/>
    </xf>
    <xf numFmtId="0" fontId="10" fillId="9" borderId="9" xfId="2" applyFont="1" applyFill="1" applyBorder="1" applyAlignment="1">
      <alignment horizontal="center" vertical="center" wrapText="1"/>
    </xf>
    <xf numFmtId="0" fontId="2" fillId="0" borderId="2" xfId="2" applyFont="1" applyBorder="1" applyAlignment="1">
      <alignment horizontal="center" wrapText="1"/>
    </xf>
    <xf numFmtId="0" fontId="4" fillId="0" borderId="2" xfId="2" applyFont="1" applyBorder="1" applyAlignment="1">
      <alignment horizontal="center" wrapText="1"/>
    </xf>
    <xf numFmtId="0" fontId="4" fillId="0" borderId="3" xfId="2" applyFont="1" applyBorder="1" applyAlignment="1">
      <alignment horizontal="center" wrapText="1"/>
    </xf>
    <xf numFmtId="0" fontId="4" fillId="0" borderId="0" xfId="2" applyFont="1" applyAlignment="1">
      <alignment horizontal="center" wrapText="1"/>
    </xf>
    <xf numFmtId="0" fontId="4" fillId="0" borderId="5" xfId="2" applyFont="1" applyBorder="1" applyAlignment="1">
      <alignment horizontal="center" wrapText="1"/>
    </xf>
    <xf numFmtId="0" fontId="6" fillId="0" borderId="6" xfId="2" applyBorder="1" applyAlignment="1">
      <alignment horizontal="left"/>
    </xf>
    <xf numFmtId="0" fontId="6" fillId="0" borderId="7" xfId="2" applyBorder="1" applyAlignment="1">
      <alignment horizontal="left"/>
    </xf>
    <xf numFmtId="0" fontId="7" fillId="0" borderId="6" xfId="2" applyFont="1" applyBorder="1" applyAlignment="1">
      <alignment horizontal="left"/>
    </xf>
    <xf numFmtId="0" fontId="7" fillId="0" borderId="7" xfId="2" applyFont="1" applyBorder="1" applyAlignment="1">
      <alignment horizontal="left"/>
    </xf>
    <xf numFmtId="0" fontId="8" fillId="0" borderId="4" xfId="2" applyFont="1" applyBorder="1" applyAlignment="1">
      <alignment horizontal="left" vertical="center" wrapText="1"/>
    </xf>
    <xf numFmtId="0" fontId="8" fillId="0" borderId="0" xfId="2" applyFont="1" applyAlignment="1">
      <alignment horizontal="left" vertical="center" wrapText="1"/>
    </xf>
    <xf numFmtId="0" fontId="8" fillId="0" borderId="5" xfId="2" applyFont="1" applyBorder="1" applyAlignment="1">
      <alignment horizontal="left" vertical="center" wrapText="1"/>
    </xf>
    <xf numFmtId="0" fontId="9" fillId="0" borderId="4" xfId="2" applyFont="1" applyBorder="1" applyAlignment="1">
      <alignment horizontal="left" vertical="top" wrapText="1"/>
    </xf>
    <xf numFmtId="0" fontId="9" fillId="0" borderId="0" xfId="2" applyFont="1" applyAlignment="1">
      <alignment horizontal="left" vertical="top" wrapText="1"/>
    </xf>
    <xf numFmtId="0" fontId="9" fillId="0" borderId="5" xfId="2" applyFont="1" applyBorder="1" applyAlignment="1">
      <alignment horizontal="left" vertical="top" wrapText="1"/>
    </xf>
    <xf numFmtId="0" fontId="9" fillId="0" borderId="8" xfId="2" applyFont="1" applyBorder="1" applyAlignment="1">
      <alignment horizontal="left" vertical="top" wrapText="1"/>
    </xf>
    <xf numFmtId="0" fontId="9" fillId="0" borderId="6" xfId="2" applyFont="1" applyBorder="1" applyAlignment="1">
      <alignment horizontal="left" vertical="top" wrapText="1"/>
    </xf>
    <xf numFmtId="0" fontId="9" fillId="0" borderId="7" xfId="2" applyFont="1" applyBorder="1" applyAlignment="1">
      <alignment horizontal="left" vertical="top" wrapText="1"/>
    </xf>
    <xf numFmtId="165" fontId="10" fillId="9" borderId="10" xfId="2" applyNumberFormat="1" applyFont="1" applyFill="1" applyBorder="1" applyAlignment="1">
      <alignment horizontal="center" vertical="center" wrapText="1"/>
    </xf>
    <xf numFmtId="165" fontId="10" fillId="9" borderId="12" xfId="2" applyNumberFormat="1" applyFont="1" applyFill="1" applyBorder="1" applyAlignment="1">
      <alignment horizontal="center" vertical="center" wrapText="1"/>
    </xf>
  </cellXfs>
  <cellStyles count="4">
    <cellStyle name="Currency" xfId="1" builtinId="4"/>
    <cellStyle name="Hyperlink" xfId="3" builtinId="8"/>
    <cellStyle name="Normal" xfId="0" builtinId="0"/>
    <cellStyle name="Normal 2 3" xfId="2" xr:uid="{B9368EA1-16DC-4D30-9BB9-84506F32DF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8886</xdr:colOff>
      <xdr:row>0</xdr:row>
      <xdr:rowOff>31749</xdr:rowOff>
    </xdr:from>
    <xdr:to>
      <xdr:col>1</xdr:col>
      <xdr:colOff>1047751</xdr:colOff>
      <xdr:row>5</xdr:row>
      <xdr:rowOff>40640</xdr:rowOff>
    </xdr:to>
    <xdr:pic>
      <xdr:nvPicPr>
        <xdr:cNvPr id="2" name="Picture 1">
          <a:extLst>
            <a:ext uri="{FF2B5EF4-FFF2-40B4-BE49-F238E27FC236}">
              <a16:creationId xmlns:a16="http://schemas.microsoft.com/office/drawing/2014/main" id="{054975F8-301C-452E-AA75-9CB881E2D24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886" y="31749"/>
          <a:ext cx="2134240" cy="115189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130969</xdr:colOff>
      <xdr:row>1</xdr:row>
      <xdr:rowOff>20638</xdr:rowOff>
    </xdr:from>
    <xdr:to>
      <xdr:col>1</xdr:col>
      <xdr:colOff>1207294</xdr:colOff>
      <xdr:row>5</xdr:row>
      <xdr:rowOff>58738</xdr:rowOff>
    </xdr:to>
    <xdr:pic>
      <xdr:nvPicPr>
        <xdr:cNvPr id="2" name="Picture 1" descr="Lee-County-logo 2021 small">
          <a:extLst>
            <a:ext uri="{FF2B5EF4-FFF2-40B4-BE49-F238E27FC236}">
              <a16:creationId xmlns:a16="http://schemas.microsoft.com/office/drawing/2014/main" id="{ED3F07D5-EB6A-46A9-821D-52516DE0F8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9" y="182563"/>
          <a:ext cx="24384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0</xdr:row>
      <xdr:rowOff>170921</xdr:rowOff>
    </xdr:from>
    <xdr:to>
      <xdr:col>1</xdr:col>
      <xdr:colOff>1200150</xdr:colOff>
      <xdr:row>5</xdr:row>
      <xdr:rowOff>50271</xdr:rowOff>
    </xdr:to>
    <xdr:pic>
      <xdr:nvPicPr>
        <xdr:cNvPr id="2" name="Picture 1" descr="Lee-County-logo 2021 small">
          <a:extLst>
            <a:ext uri="{FF2B5EF4-FFF2-40B4-BE49-F238E27FC236}">
              <a16:creationId xmlns:a16="http://schemas.microsoft.com/office/drawing/2014/main" id="{14671BA6-CCB1-45ED-90B6-927CF0368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170921"/>
          <a:ext cx="1092200"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127000</xdr:colOff>
      <xdr:row>0</xdr:row>
      <xdr:rowOff>170921</xdr:rowOff>
    </xdr:from>
    <xdr:to>
      <xdr:col>1</xdr:col>
      <xdr:colOff>1200150</xdr:colOff>
      <xdr:row>5</xdr:row>
      <xdr:rowOff>50271</xdr:rowOff>
    </xdr:to>
    <xdr:pic>
      <xdr:nvPicPr>
        <xdr:cNvPr id="3" name="Picture 2" descr="Lee-County-logo 2021 small">
          <a:extLst>
            <a:ext uri="{FF2B5EF4-FFF2-40B4-BE49-F238E27FC236}">
              <a16:creationId xmlns:a16="http://schemas.microsoft.com/office/drawing/2014/main" id="{5BCCA87F-381D-4A4B-9C80-2B95EDEBF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170921"/>
          <a:ext cx="1092200"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148167</xdr:colOff>
      <xdr:row>0</xdr:row>
      <xdr:rowOff>173038</xdr:rowOff>
    </xdr:from>
    <xdr:to>
      <xdr:col>1</xdr:col>
      <xdr:colOff>1221317</xdr:colOff>
      <xdr:row>5</xdr:row>
      <xdr:rowOff>52388</xdr:rowOff>
    </xdr:to>
    <xdr:pic>
      <xdr:nvPicPr>
        <xdr:cNvPr id="2" name="Picture 1" descr="Lee-County-logo 2021 small">
          <a:extLst>
            <a:ext uri="{FF2B5EF4-FFF2-40B4-BE49-F238E27FC236}">
              <a16:creationId xmlns:a16="http://schemas.microsoft.com/office/drawing/2014/main" id="{6721CC92-B1A0-4AB8-8D81-EA689644D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7" y="173038"/>
          <a:ext cx="2435225" cy="102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173038</xdr:rowOff>
    </xdr:from>
    <xdr:to>
      <xdr:col>1</xdr:col>
      <xdr:colOff>1123950</xdr:colOff>
      <xdr:row>5</xdr:row>
      <xdr:rowOff>49213</xdr:rowOff>
    </xdr:to>
    <xdr:pic>
      <xdr:nvPicPr>
        <xdr:cNvPr id="2" name="Picture 1" descr="Lee-County-logo 2021 small">
          <a:extLst>
            <a:ext uri="{FF2B5EF4-FFF2-40B4-BE49-F238E27FC236}">
              <a16:creationId xmlns:a16="http://schemas.microsoft.com/office/drawing/2014/main" id="{5C0959A4-3353-4A42-B4C1-07FA229FD1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73038"/>
          <a:ext cx="2438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130175</xdr:colOff>
      <xdr:row>0</xdr:row>
      <xdr:rowOff>87313</xdr:rowOff>
    </xdr:from>
    <xdr:to>
      <xdr:col>1</xdr:col>
      <xdr:colOff>1209675</xdr:colOff>
      <xdr:row>4</xdr:row>
      <xdr:rowOff>217488</xdr:rowOff>
    </xdr:to>
    <xdr:pic>
      <xdr:nvPicPr>
        <xdr:cNvPr id="3" name="Picture 2" descr="Lee-County-logo 2021 small">
          <a:extLst>
            <a:ext uri="{FF2B5EF4-FFF2-40B4-BE49-F238E27FC236}">
              <a16:creationId xmlns:a16="http://schemas.microsoft.com/office/drawing/2014/main" id="{33886D56-28DD-40C6-B7EA-9DC19CCE18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175" y="87313"/>
          <a:ext cx="2441575"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0</xdr:row>
      <xdr:rowOff>173038</xdr:rowOff>
    </xdr:from>
    <xdr:to>
      <xdr:col>1</xdr:col>
      <xdr:colOff>1123950</xdr:colOff>
      <xdr:row>5</xdr:row>
      <xdr:rowOff>49213</xdr:rowOff>
    </xdr:to>
    <xdr:pic>
      <xdr:nvPicPr>
        <xdr:cNvPr id="4" name="Picture 3" descr="Lee-County-logo 2021 small">
          <a:extLst>
            <a:ext uri="{FF2B5EF4-FFF2-40B4-BE49-F238E27FC236}">
              <a16:creationId xmlns:a16="http://schemas.microsoft.com/office/drawing/2014/main" id="{1173A704-7CDB-4172-B747-BA3C347BD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73038"/>
          <a:ext cx="2478405" cy="99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130175</xdr:colOff>
      <xdr:row>0</xdr:row>
      <xdr:rowOff>87313</xdr:rowOff>
    </xdr:from>
    <xdr:to>
      <xdr:col>1</xdr:col>
      <xdr:colOff>1209675</xdr:colOff>
      <xdr:row>4</xdr:row>
      <xdr:rowOff>217488</xdr:rowOff>
    </xdr:to>
    <xdr:pic>
      <xdr:nvPicPr>
        <xdr:cNvPr id="5" name="Picture 4" descr="Lee-County-logo 2021 small">
          <a:extLst>
            <a:ext uri="{FF2B5EF4-FFF2-40B4-BE49-F238E27FC236}">
              <a16:creationId xmlns:a16="http://schemas.microsoft.com/office/drawing/2014/main" id="{BEADE1CB-757A-4FA6-B5FA-E5DFC589CC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175" y="87313"/>
          <a:ext cx="2481580" cy="991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0</xdr:row>
      <xdr:rowOff>173038</xdr:rowOff>
    </xdr:from>
    <xdr:to>
      <xdr:col>1</xdr:col>
      <xdr:colOff>1123950</xdr:colOff>
      <xdr:row>5</xdr:row>
      <xdr:rowOff>49213</xdr:rowOff>
    </xdr:to>
    <xdr:pic>
      <xdr:nvPicPr>
        <xdr:cNvPr id="6" name="Picture 5" descr="Lee-County-logo 2021 small">
          <a:extLst>
            <a:ext uri="{FF2B5EF4-FFF2-40B4-BE49-F238E27FC236}">
              <a16:creationId xmlns:a16="http://schemas.microsoft.com/office/drawing/2014/main" id="{E0F1E7DF-0E24-4470-B14F-82D4A566F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73038"/>
          <a:ext cx="2478405" cy="99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130175</xdr:colOff>
      <xdr:row>0</xdr:row>
      <xdr:rowOff>87313</xdr:rowOff>
    </xdr:from>
    <xdr:to>
      <xdr:col>1</xdr:col>
      <xdr:colOff>1209675</xdr:colOff>
      <xdr:row>4</xdr:row>
      <xdr:rowOff>217488</xdr:rowOff>
    </xdr:to>
    <xdr:pic>
      <xdr:nvPicPr>
        <xdr:cNvPr id="7" name="Picture 6" descr="Lee-County-logo 2021 small">
          <a:extLst>
            <a:ext uri="{FF2B5EF4-FFF2-40B4-BE49-F238E27FC236}">
              <a16:creationId xmlns:a16="http://schemas.microsoft.com/office/drawing/2014/main" id="{2FCED264-AE66-43A9-8CA5-59EB4D93E3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175" y="87313"/>
          <a:ext cx="2481580" cy="991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0</xdr:row>
      <xdr:rowOff>173038</xdr:rowOff>
    </xdr:from>
    <xdr:to>
      <xdr:col>1</xdr:col>
      <xdr:colOff>1123950</xdr:colOff>
      <xdr:row>5</xdr:row>
      <xdr:rowOff>49213</xdr:rowOff>
    </xdr:to>
    <xdr:pic>
      <xdr:nvPicPr>
        <xdr:cNvPr id="8" name="Picture 7" descr="Lee-County-logo 2021 small">
          <a:extLst>
            <a:ext uri="{FF2B5EF4-FFF2-40B4-BE49-F238E27FC236}">
              <a16:creationId xmlns:a16="http://schemas.microsoft.com/office/drawing/2014/main" id="{67E12272-EF5C-4B66-9AA1-5C6F1B7F6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73038"/>
          <a:ext cx="2478405" cy="99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130175</xdr:colOff>
      <xdr:row>0</xdr:row>
      <xdr:rowOff>87313</xdr:rowOff>
    </xdr:from>
    <xdr:to>
      <xdr:col>1</xdr:col>
      <xdr:colOff>1209675</xdr:colOff>
      <xdr:row>4</xdr:row>
      <xdr:rowOff>217488</xdr:rowOff>
    </xdr:to>
    <xdr:pic>
      <xdr:nvPicPr>
        <xdr:cNvPr id="9" name="Picture 8" descr="Lee-County-logo 2021 small">
          <a:extLst>
            <a:ext uri="{FF2B5EF4-FFF2-40B4-BE49-F238E27FC236}">
              <a16:creationId xmlns:a16="http://schemas.microsoft.com/office/drawing/2014/main" id="{8F598CCD-E37E-4929-84FB-AFBB5F096E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175" y="87313"/>
          <a:ext cx="2481580" cy="991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116417</xdr:colOff>
      <xdr:row>0</xdr:row>
      <xdr:rowOff>170921</xdr:rowOff>
    </xdr:from>
    <xdr:to>
      <xdr:col>1</xdr:col>
      <xdr:colOff>1189567</xdr:colOff>
      <xdr:row>5</xdr:row>
      <xdr:rowOff>50271</xdr:rowOff>
    </xdr:to>
    <xdr:pic>
      <xdr:nvPicPr>
        <xdr:cNvPr id="2" name="Picture 1" descr="Lee-County-logo 2021 small">
          <a:extLst>
            <a:ext uri="{FF2B5EF4-FFF2-40B4-BE49-F238E27FC236}">
              <a16:creationId xmlns:a16="http://schemas.microsoft.com/office/drawing/2014/main" id="{CEAA6D42-0C40-4123-93B8-FC810CC9C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7" y="170921"/>
          <a:ext cx="2435225" cy="89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116417</xdr:colOff>
      <xdr:row>0</xdr:row>
      <xdr:rowOff>170921</xdr:rowOff>
    </xdr:from>
    <xdr:to>
      <xdr:col>1</xdr:col>
      <xdr:colOff>1189567</xdr:colOff>
      <xdr:row>5</xdr:row>
      <xdr:rowOff>50271</xdr:rowOff>
    </xdr:to>
    <xdr:pic>
      <xdr:nvPicPr>
        <xdr:cNvPr id="3" name="Picture 2" descr="Lee-County-logo 2021 small">
          <a:extLst>
            <a:ext uri="{FF2B5EF4-FFF2-40B4-BE49-F238E27FC236}">
              <a16:creationId xmlns:a16="http://schemas.microsoft.com/office/drawing/2014/main" id="{5EFA3503-91CD-4703-82CB-A3F3AD45E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7" y="170921"/>
          <a:ext cx="2435225" cy="89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116417</xdr:colOff>
      <xdr:row>0</xdr:row>
      <xdr:rowOff>170921</xdr:rowOff>
    </xdr:from>
    <xdr:to>
      <xdr:col>1</xdr:col>
      <xdr:colOff>1189567</xdr:colOff>
      <xdr:row>5</xdr:row>
      <xdr:rowOff>50271</xdr:rowOff>
    </xdr:to>
    <xdr:pic>
      <xdr:nvPicPr>
        <xdr:cNvPr id="5" name="Picture 4" descr="Lee-County-logo 2021 small">
          <a:extLst>
            <a:ext uri="{FF2B5EF4-FFF2-40B4-BE49-F238E27FC236}">
              <a16:creationId xmlns:a16="http://schemas.microsoft.com/office/drawing/2014/main" id="{CD4B038F-B9DD-4319-AC92-A23CD741D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7" y="170921"/>
          <a:ext cx="2475230" cy="86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116417</xdr:colOff>
      <xdr:row>0</xdr:row>
      <xdr:rowOff>170921</xdr:rowOff>
    </xdr:from>
    <xdr:to>
      <xdr:col>1</xdr:col>
      <xdr:colOff>1189567</xdr:colOff>
      <xdr:row>5</xdr:row>
      <xdr:rowOff>50271</xdr:rowOff>
    </xdr:to>
    <xdr:pic>
      <xdr:nvPicPr>
        <xdr:cNvPr id="6" name="Picture 5" descr="Lee-County-logo 2021 small">
          <a:extLst>
            <a:ext uri="{FF2B5EF4-FFF2-40B4-BE49-F238E27FC236}">
              <a16:creationId xmlns:a16="http://schemas.microsoft.com/office/drawing/2014/main" id="{29F5DC7E-6A97-4ED4-85DF-F26716115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7" y="170921"/>
          <a:ext cx="2475230" cy="86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116417</xdr:colOff>
      <xdr:row>0</xdr:row>
      <xdr:rowOff>170921</xdr:rowOff>
    </xdr:from>
    <xdr:to>
      <xdr:col>1</xdr:col>
      <xdr:colOff>1189567</xdr:colOff>
      <xdr:row>5</xdr:row>
      <xdr:rowOff>50271</xdr:rowOff>
    </xdr:to>
    <xdr:pic>
      <xdr:nvPicPr>
        <xdr:cNvPr id="7" name="Picture 6" descr="Lee-County-logo 2021 small">
          <a:extLst>
            <a:ext uri="{FF2B5EF4-FFF2-40B4-BE49-F238E27FC236}">
              <a16:creationId xmlns:a16="http://schemas.microsoft.com/office/drawing/2014/main" id="{618A5FB6-BA22-4377-B851-96C9930B48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7" y="170921"/>
          <a:ext cx="2475230" cy="86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116417</xdr:colOff>
      <xdr:row>0</xdr:row>
      <xdr:rowOff>170921</xdr:rowOff>
    </xdr:from>
    <xdr:to>
      <xdr:col>1</xdr:col>
      <xdr:colOff>1189567</xdr:colOff>
      <xdr:row>5</xdr:row>
      <xdr:rowOff>50271</xdr:rowOff>
    </xdr:to>
    <xdr:pic>
      <xdr:nvPicPr>
        <xdr:cNvPr id="8" name="Picture 7" descr="Lee-County-logo 2021 small">
          <a:extLst>
            <a:ext uri="{FF2B5EF4-FFF2-40B4-BE49-F238E27FC236}">
              <a16:creationId xmlns:a16="http://schemas.microsoft.com/office/drawing/2014/main" id="{DB632972-72CB-4A4A-9D0A-3545299601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7" y="170921"/>
          <a:ext cx="2475230" cy="86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116417</xdr:colOff>
      <xdr:row>0</xdr:row>
      <xdr:rowOff>170921</xdr:rowOff>
    </xdr:from>
    <xdr:to>
      <xdr:col>1</xdr:col>
      <xdr:colOff>1189567</xdr:colOff>
      <xdr:row>5</xdr:row>
      <xdr:rowOff>50271</xdr:rowOff>
    </xdr:to>
    <xdr:pic>
      <xdr:nvPicPr>
        <xdr:cNvPr id="9" name="Picture 8" descr="Lee-County-logo 2021 small">
          <a:extLst>
            <a:ext uri="{FF2B5EF4-FFF2-40B4-BE49-F238E27FC236}">
              <a16:creationId xmlns:a16="http://schemas.microsoft.com/office/drawing/2014/main" id="{3E177E59-5EDC-4EB6-97EB-B6A457D55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7" y="170921"/>
          <a:ext cx="2475230" cy="86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101600</xdr:colOff>
      <xdr:row>1</xdr:row>
      <xdr:rowOff>20638</xdr:rowOff>
    </xdr:from>
    <xdr:to>
      <xdr:col>1</xdr:col>
      <xdr:colOff>1174750</xdr:colOff>
      <xdr:row>5</xdr:row>
      <xdr:rowOff>58738</xdr:rowOff>
    </xdr:to>
    <xdr:pic>
      <xdr:nvPicPr>
        <xdr:cNvPr id="2" name="Picture 1" descr="Lee-County-logo 2021 small">
          <a:extLst>
            <a:ext uri="{FF2B5EF4-FFF2-40B4-BE49-F238E27FC236}">
              <a16:creationId xmlns:a16="http://schemas.microsoft.com/office/drawing/2014/main" id="{A15E3BC1-D518-4887-8CD0-2D2A2323B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182563"/>
          <a:ext cx="24352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xdr:row>
      <xdr:rowOff>20638</xdr:rowOff>
    </xdr:from>
    <xdr:to>
      <xdr:col>1</xdr:col>
      <xdr:colOff>1174750</xdr:colOff>
      <xdr:row>5</xdr:row>
      <xdr:rowOff>58738</xdr:rowOff>
    </xdr:to>
    <xdr:pic>
      <xdr:nvPicPr>
        <xdr:cNvPr id="3" name="Picture 2" descr="Lee-County-logo 2021 small">
          <a:extLst>
            <a:ext uri="{FF2B5EF4-FFF2-40B4-BE49-F238E27FC236}">
              <a16:creationId xmlns:a16="http://schemas.microsoft.com/office/drawing/2014/main" id="{4E331CDE-346F-42A2-B6E6-6B18A8809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182563"/>
          <a:ext cx="24352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148167</xdr:colOff>
      <xdr:row>1</xdr:row>
      <xdr:rowOff>9525</xdr:rowOff>
    </xdr:from>
    <xdr:to>
      <xdr:col>1</xdr:col>
      <xdr:colOff>1221317</xdr:colOff>
      <xdr:row>5</xdr:row>
      <xdr:rowOff>68792</xdr:rowOff>
    </xdr:to>
    <xdr:pic>
      <xdr:nvPicPr>
        <xdr:cNvPr id="2" name="Picture 1" descr="Lee-County-logo 2021 small">
          <a:extLst>
            <a:ext uri="{FF2B5EF4-FFF2-40B4-BE49-F238E27FC236}">
              <a16:creationId xmlns:a16="http://schemas.microsoft.com/office/drawing/2014/main" id="{70FFF701-392D-453E-93B0-15D13144F6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7" y="200025"/>
          <a:ext cx="2435225" cy="1011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148167</xdr:colOff>
      <xdr:row>1</xdr:row>
      <xdr:rowOff>9525</xdr:rowOff>
    </xdr:from>
    <xdr:to>
      <xdr:col>1</xdr:col>
      <xdr:colOff>1221317</xdr:colOff>
      <xdr:row>5</xdr:row>
      <xdr:rowOff>68792</xdr:rowOff>
    </xdr:to>
    <xdr:pic>
      <xdr:nvPicPr>
        <xdr:cNvPr id="3" name="Picture 2" descr="Lee-County-logo 2021 small">
          <a:extLst>
            <a:ext uri="{FF2B5EF4-FFF2-40B4-BE49-F238E27FC236}">
              <a16:creationId xmlns:a16="http://schemas.microsoft.com/office/drawing/2014/main" id="{4EB26EB6-E9E7-433A-B83A-BC8E4CCCC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7" y="192405"/>
          <a:ext cx="2216150" cy="996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148167</xdr:colOff>
      <xdr:row>1</xdr:row>
      <xdr:rowOff>9525</xdr:rowOff>
    </xdr:from>
    <xdr:to>
      <xdr:col>1</xdr:col>
      <xdr:colOff>1221317</xdr:colOff>
      <xdr:row>5</xdr:row>
      <xdr:rowOff>68792</xdr:rowOff>
    </xdr:to>
    <xdr:pic>
      <xdr:nvPicPr>
        <xdr:cNvPr id="4" name="Picture 3" descr="Lee-County-logo 2021 small">
          <a:extLst>
            <a:ext uri="{FF2B5EF4-FFF2-40B4-BE49-F238E27FC236}">
              <a16:creationId xmlns:a16="http://schemas.microsoft.com/office/drawing/2014/main" id="{1846C352-BCCF-4799-84C4-0759A61DE1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7" y="192405"/>
          <a:ext cx="2216150" cy="996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144463</xdr:rowOff>
    </xdr:from>
    <xdr:to>
      <xdr:col>1</xdr:col>
      <xdr:colOff>1171575</xdr:colOff>
      <xdr:row>5</xdr:row>
      <xdr:rowOff>34926</xdr:rowOff>
    </xdr:to>
    <xdr:pic>
      <xdr:nvPicPr>
        <xdr:cNvPr id="5" name="Picture 4" descr="Lee-County-logo 2021 small">
          <a:extLst>
            <a:ext uri="{FF2B5EF4-FFF2-40B4-BE49-F238E27FC236}">
              <a16:creationId xmlns:a16="http://schemas.microsoft.com/office/drawing/2014/main" id="{B9F4230E-A083-4E8E-8D85-A49BA73B3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4463"/>
          <a:ext cx="2219325" cy="1010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153458</xdr:colOff>
      <xdr:row>1</xdr:row>
      <xdr:rowOff>14816</xdr:rowOff>
    </xdr:from>
    <xdr:to>
      <xdr:col>1</xdr:col>
      <xdr:colOff>1226608</xdr:colOff>
      <xdr:row>5</xdr:row>
      <xdr:rowOff>74083</xdr:rowOff>
    </xdr:to>
    <xdr:pic>
      <xdr:nvPicPr>
        <xdr:cNvPr id="2" name="Picture 1" descr="Lee-County-logo 2021 small">
          <a:extLst>
            <a:ext uri="{FF2B5EF4-FFF2-40B4-BE49-F238E27FC236}">
              <a16:creationId xmlns:a16="http://schemas.microsoft.com/office/drawing/2014/main" id="{0695BA3F-E950-4D43-A82F-98246717F0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458" y="205316"/>
          <a:ext cx="2435225" cy="1011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153458</xdr:colOff>
      <xdr:row>1</xdr:row>
      <xdr:rowOff>14816</xdr:rowOff>
    </xdr:from>
    <xdr:to>
      <xdr:col>1</xdr:col>
      <xdr:colOff>1226608</xdr:colOff>
      <xdr:row>5</xdr:row>
      <xdr:rowOff>74083</xdr:rowOff>
    </xdr:to>
    <xdr:pic>
      <xdr:nvPicPr>
        <xdr:cNvPr id="3" name="Picture 2" descr="Lee-County-logo 2021 small">
          <a:extLst>
            <a:ext uri="{FF2B5EF4-FFF2-40B4-BE49-F238E27FC236}">
              <a16:creationId xmlns:a16="http://schemas.microsoft.com/office/drawing/2014/main" id="{6473275D-2A71-4D8E-BF55-041CB2AAA2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458" y="197696"/>
          <a:ext cx="2475230" cy="996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153458</xdr:colOff>
      <xdr:row>1</xdr:row>
      <xdr:rowOff>14816</xdr:rowOff>
    </xdr:from>
    <xdr:to>
      <xdr:col>1</xdr:col>
      <xdr:colOff>1226608</xdr:colOff>
      <xdr:row>5</xdr:row>
      <xdr:rowOff>74083</xdr:rowOff>
    </xdr:to>
    <xdr:pic>
      <xdr:nvPicPr>
        <xdr:cNvPr id="4" name="Picture 3" descr="Lee-County-logo 2021 small">
          <a:extLst>
            <a:ext uri="{FF2B5EF4-FFF2-40B4-BE49-F238E27FC236}">
              <a16:creationId xmlns:a16="http://schemas.microsoft.com/office/drawing/2014/main" id="{B5132366-0169-444C-AF68-4AB2BDE3D9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458" y="197696"/>
          <a:ext cx="2475230" cy="996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570A-914F-4CBF-BA6A-D5D589CDCFBF}">
  <dimension ref="A1:DV31"/>
  <sheetViews>
    <sheetView tabSelected="1" workbookViewId="0">
      <selection activeCell="C23" sqref="C23:F23"/>
    </sheetView>
  </sheetViews>
  <sheetFormatPr defaultRowHeight="15"/>
  <cols>
    <col min="1" max="1" width="16.42578125" bestFit="1" customWidth="1"/>
    <col min="2" max="2" width="58.28515625" bestFit="1" customWidth="1"/>
    <col min="3" max="3" width="13.140625" bestFit="1" customWidth="1"/>
    <col min="4" max="4" width="17.140625" customWidth="1"/>
    <col min="5" max="5" width="13.5703125" customWidth="1"/>
  </cols>
  <sheetData>
    <row r="1" spans="1:6">
      <c r="A1" s="41"/>
      <c r="B1" s="140" t="s">
        <v>626</v>
      </c>
      <c r="C1" s="141"/>
      <c r="D1" s="141"/>
      <c r="E1" s="141"/>
      <c r="F1" s="142"/>
    </row>
    <row r="2" spans="1:6">
      <c r="A2" s="42"/>
      <c r="B2" s="143"/>
      <c r="C2" s="143"/>
      <c r="D2" s="143"/>
      <c r="E2" s="143"/>
      <c r="F2" s="144"/>
    </row>
    <row r="3" spans="1:6" s="3" customFormat="1" ht="24.95" customHeight="1">
      <c r="A3" s="42"/>
      <c r="B3" s="143"/>
      <c r="C3" s="143"/>
      <c r="D3" s="143"/>
      <c r="E3" s="143"/>
      <c r="F3" s="144"/>
    </row>
    <row r="4" spans="1:6">
      <c r="A4" s="42"/>
      <c r="B4" s="143"/>
      <c r="C4" s="143"/>
      <c r="D4" s="143"/>
      <c r="E4" s="143"/>
      <c r="F4" s="144"/>
    </row>
    <row r="5" spans="1:6" ht="20.25">
      <c r="A5" s="42"/>
      <c r="B5" s="4"/>
      <c r="C5" s="4"/>
      <c r="D5" s="4"/>
      <c r="E5" s="5"/>
      <c r="F5" s="6"/>
    </row>
    <row r="6" spans="1:6">
      <c r="A6" s="42"/>
      <c r="D6" s="7"/>
      <c r="E6" s="8"/>
      <c r="F6" s="9"/>
    </row>
    <row r="7" spans="1:6" ht="29.25" customHeight="1">
      <c r="A7" s="43" t="s">
        <v>0</v>
      </c>
      <c r="B7" s="145"/>
      <c r="C7" s="145"/>
      <c r="D7" s="145"/>
      <c r="E7" s="145"/>
      <c r="F7" s="146"/>
    </row>
    <row r="8" spans="1:6">
      <c r="A8" s="42"/>
      <c r="D8" s="7"/>
      <c r="E8" s="8"/>
      <c r="F8" s="9"/>
    </row>
    <row r="9" spans="1:6">
      <c r="A9" s="43" t="s">
        <v>1</v>
      </c>
      <c r="B9" s="147" t="s">
        <v>624</v>
      </c>
      <c r="C9" s="147"/>
      <c r="D9" s="147"/>
      <c r="E9" s="147"/>
      <c r="F9" s="148"/>
    </row>
    <row r="10" spans="1:6">
      <c r="A10" s="42"/>
      <c r="D10" s="7"/>
      <c r="E10" s="8"/>
      <c r="F10" s="9"/>
    </row>
    <row r="11" spans="1:6" ht="18" customHeight="1">
      <c r="A11" s="149" t="s">
        <v>2</v>
      </c>
      <c r="B11" s="150"/>
      <c r="C11" s="150"/>
      <c r="D11" s="150"/>
      <c r="E11" s="150"/>
      <c r="F11" s="151"/>
    </row>
    <row r="12" spans="1:6">
      <c r="A12" s="152" t="s">
        <v>3</v>
      </c>
      <c r="B12" s="153"/>
      <c r="C12" s="153"/>
      <c r="D12" s="153"/>
      <c r="E12" s="153"/>
      <c r="F12" s="154"/>
    </row>
    <row r="13" spans="1:6">
      <c r="A13" s="152"/>
      <c r="B13" s="153"/>
      <c r="C13" s="153"/>
      <c r="D13" s="153"/>
      <c r="E13" s="153"/>
      <c r="F13" s="154"/>
    </row>
    <row r="14" spans="1:6">
      <c r="A14" s="152"/>
      <c r="B14" s="153"/>
      <c r="C14" s="153"/>
      <c r="D14" s="153"/>
      <c r="E14" s="153"/>
      <c r="F14" s="154"/>
    </row>
    <row r="15" spans="1:6" ht="165.75" customHeight="1" thickBot="1">
      <c r="A15" s="155"/>
      <c r="B15" s="156"/>
      <c r="C15" s="153"/>
      <c r="D15" s="153"/>
      <c r="E15" s="153"/>
      <c r="F15" s="154"/>
    </row>
    <row r="16" spans="1:6" ht="18" thickBot="1">
      <c r="A16" s="100" t="s">
        <v>5</v>
      </c>
      <c r="B16" s="125" t="s">
        <v>6</v>
      </c>
      <c r="C16" s="157" t="s">
        <v>7</v>
      </c>
      <c r="D16" s="158"/>
      <c r="E16" s="158"/>
      <c r="F16" s="159"/>
    </row>
    <row r="17" spans="1:126" ht="21" customHeight="1">
      <c r="A17" s="101">
        <v>1279539</v>
      </c>
      <c r="B17" s="101" t="s">
        <v>8</v>
      </c>
      <c r="C17" s="160">
        <f>'Public Works Building'!E295</f>
        <v>0</v>
      </c>
      <c r="D17" s="160"/>
      <c r="E17" s="160"/>
      <c r="F17" s="160"/>
    </row>
    <row r="18" spans="1:126" ht="23.1" customHeight="1">
      <c r="A18" s="102">
        <v>1289009</v>
      </c>
      <c r="B18" s="102" t="s">
        <v>9</v>
      </c>
      <c r="C18" s="127">
        <f>'DOT-Billy Creek Barn'!E47</f>
        <v>0</v>
      </c>
      <c r="D18" s="127"/>
      <c r="E18" s="127"/>
      <c r="F18" s="127"/>
    </row>
    <row r="19" spans="1:126" ht="19.5" customHeight="1">
      <c r="A19" s="102">
        <v>1288984</v>
      </c>
      <c r="B19" s="102" t="s">
        <v>10</v>
      </c>
      <c r="C19" s="127">
        <f>'Fort Myers Regional Library'!E172</f>
        <v>0</v>
      </c>
      <c r="D19" s="127"/>
      <c r="E19" s="127"/>
      <c r="F19" s="127"/>
    </row>
    <row r="20" spans="1:126" ht="22.5" customHeight="1">
      <c r="A20" s="102">
        <v>1305687</v>
      </c>
      <c r="B20" s="102" t="s">
        <v>11</v>
      </c>
      <c r="C20" s="127">
        <f>'Lakes Regional Park Boardwalk'!F71</f>
        <v>0</v>
      </c>
      <c r="D20" s="127"/>
      <c r="E20" s="127"/>
      <c r="F20" s="127"/>
    </row>
    <row r="21" spans="1:126" ht="18" customHeight="1">
      <c r="A21" s="102">
        <v>1289017</v>
      </c>
      <c r="B21" s="102" t="s">
        <v>12</v>
      </c>
      <c r="C21" s="127">
        <f>'Lakes Regional Park'!E62</f>
        <v>0</v>
      </c>
      <c r="D21" s="127"/>
      <c r="E21" s="127"/>
      <c r="F21" s="127"/>
    </row>
    <row r="22" spans="1:126" ht="21" customHeight="1">
      <c r="A22" s="102">
        <v>1291130</v>
      </c>
      <c r="B22" s="102" t="s">
        <v>13</v>
      </c>
      <c r="C22" s="127">
        <f>'Matlacha Comm. Park Art Center'!E118</f>
        <v>0</v>
      </c>
      <c r="D22" s="127"/>
      <c r="E22" s="127"/>
      <c r="F22" s="127"/>
    </row>
    <row r="23" spans="1:126" ht="21.6" customHeight="1">
      <c r="A23" s="102">
        <v>1291131</v>
      </c>
      <c r="B23" s="102" t="s">
        <v>14</v>
      </c>
      <c r="C23" s="127">
        <f>'Matlacha Community Center'!E157</f>
        <v>0</v>
      </c>
      <c r="D23" s="127"/>
      <c r="E23" s="127"/>
      <c r="F23" s="127"/>
    </row>
    <row r="24" spans="1:126" ht="21" customHeight="1">
      <c r="A24" s="102">
        <v>1294629</v>
      </c>
      <c r="B24" s="126" t="s">
        <v>15</v>
      </c>
      <c r="C24" s="127">
        <f>'Melvin Morgan Const. Complex'!E55</f>
        <v>0</v>
      </c>
      <c r="D24" s="127"/>
      <c r="E24" s="127"/>
      <c r="F24" s="127"/>
    </row>
    <row r="25" spans="1:126" ht="24.6" customHeight="1">
      <c r="A25" s="102">
        <v>1291143</v>
      </c>
      <c r="B25" s="126" t="s">
        <v>16</v>
      </c>
      <c r="C25" s="127">
        <f>'Phillips Community Park'!E35</f>
        <v>0</v>
      </c>
      <c r="D25" s="127"/>
      <c r="E25" s="127"/>
      <c r="F25" s="127"/>
    </row>
    <row r="26" spans="1:126" s="39" customFormat="1">
      <c r="A26" s="103"/>
      <c r="B26" s="104"/>
      <c r="C26" s="103"/>
      <c r="D26" s="103"/>
      <c r="E26" s="105"/>
      <c r="F26" s="105"/>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s="39" customFormat="1" ht="36" customHeight="1">
      <c r="A27" s="139" t="s">
        <v>17</v>
      </c>
      <c r="B27" s="139"/>
      <c r="C27" s="139"/>
      <c r="D27" s="139"/>
      <c r="E27" s="139"/>
      <c r="F27" s="139"/>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s="39" customFormat="1" ht="42.2" customHeight="1">
      <c r="A28" s="128" t="s">
        <v>18</v>
      </c>
      <c r="B28" s="129"/>
      <c r="C28" s="129"/>
      <c r="D28" s="130"/>
      <c r="E28" s="131">
        <f>SUM(C17:C25)</f>
        <v>0</v>
      </c>
      <c r="F28" s="132"/>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row>
    <row r="29" spans="1:126" s="39" customFormat="1" ht="21.75" customHeight="1">
      <c r="A29" s="133" t="s">
        <v>19</v>
      </c>
      <c r="B29" s="133"/>
      <c r="C29" s="133"/>
      <c r="D29" s="133"/>
      <c r="E29" s="133"/>
      <c r="F29" s="13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row>
    <row r="30" spans="1:126" ht="42.75" customHeight="1">
      <c r="A30" s="134" t="s">
        <v>20</v>
      </c>
      <c r="B30" s="135"/>
      <c r="C30" s="135"/>
      <c r="D30" s="135"/>
      <c r="E30" s="135"/>
      <c r="F30" s="136"/>
    </row>
    <row r="31" spans="1:126" ht="20.100000000000001" customHeight="1">
      <c r="A31" s="48"/>
      <c r="B31" s="137" t="s">
        <v>21</v>
      </c>
      <c r="C31" s="137"/>
      <c r="D31" s="137"/>
      <c r="E31" s="137"/>
      <c r="F31" s="138"/>
    </row>
  </sheetData>
  <mergeCells count="21">
    <mergeCell ref="B31:F31"/>
    <mergeCell ref="A27:F27"/>
    <mergeCell ref="B1:F4"/>
    <mergeCell ref="B7:F7"/>
    <mergeCell ref="B9:F9"/>
    <mergeCell ref="A11:F11"/>
    <mergeCell ref="A12:F15"/>
    <mergeCell ref="C16:F16"/>
    <mergeCell ref="C17:F17"/>
    <mergeCell ref="C18:F18"/>
    <mergeCell ref="C19:F19"/>
    <mergeCell ref="C20:F20"/>
    <mergeCell ref="C21:F21"/>
    <mergeCell ref="C22:F22"/>
    <mergeCell ref="C23:F23"/>
    <mergeCell ref="C24:F24"/>
    <mergeCell ref="C25:F25"/>
    <mergeCell ref="A28:D28"/>
    <mergeCell ref="E28:F28"/>
    <mergeCell ref="A29:F29"/>
    <mergeCell ref="A30:F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6DFD9-D9C5-4CBA-95C4-0584D9DAA947}">
  <sheetPr>
    <pageSetUpPr fitToPage="1"/>
  </sheetPr>
  <dimension ref="A1:M46"/>
  <sheetViews>
    <sheetView view="pageBreakPreview" zoomScale="80" zoomScaleNormal="55" zoomScaleSheetLayoutView="80" workbookViewId="0">
      <selection activeCell="B1" sqref="B1:F4"/>
    </sheetView>
  </sheetViews>
  <sheetFormatPr defaultColWidth="9.140625" defaultRowHeight="15"/>
  <cols>
    <col min="1" max="1" width="20.42578125" style="91" customWidth="1"/>
    <col min="2" max="2" width="88" style="90" customWidth="1"/>
    <col min="3" max="3" width="18.140625" style="90" customWidth="1"/>
    <col min="4" max="4" width="17.85546875" style="90" customWidth="1"/>
    <col min="5" max="5" width="29.140625" style="92" customWidth="1"/>
    <col min="6" max="6" width="26.85546875" style="93" bestFit="1" customWidth="1"/>
    <col min="7" max="16384" width="9.140625" style="62"/>
  </cols>
  <sheetData>
    <row r="1" spans="1:13" ht="12.75">
      <c r="A1" s="61"/>
      <c r="B1" s="226" t="s">
        <v>626</v>
      </c>
      <c r="C1" s="227"/>
      <c r="D1" s="227"/>
      <c r="E1" s="227"/>
      <c r="F1" s="228"/>
    </row>
    <row r="2" spans="1:13" ht="12.75">
      <c r="A2" s="63"/>
      <c r="B2" s="229"/>
      <c r="C2" s="229"/>
      <c r="D2" s="229"/>
      <c r="E2" s="229"/>
      <c r="F2" s="230"/>
    </row>
    <row r="3" spans="1:13" s="64" customFormat="1" ht="24.95" customHeight="1">
      <c r="A3" s="63"/>
      <c r="B3" s="229"/>
      <c r="C3" s="229"/>
      <c r="D3" s="229"/>
      <c r="E3" s="229"/>
      <c r="F3" s="230"/>
    </row>
    <row r="4" spans="1:13" ht="12.75">
      <c r="A4" s="63"/>
      <c r="B4" s="229"/>
      <c r="C4" s="229"/>
      <c r="D4" s="229"/>
      <c r="E4" s="229"/>
      <c r="F4" s="230"/>
    </row>
    <row r="5" spans="1:13" ht="20.25">
      <c r="A5" s="63"/>
      <c r="B5" s="65"/>
      <c r="C5" s="65"/>
      <c r="D5" s="65"/>
      <c r="E5" s="66"/>
      <c r="F5" s="67"/>
    </row>
    <row r="6" spans="1:13" ht="12.75">
      <c r="A6" s="63"/>
      <c r="B6" s="62"/>
      <c r="C6" s="62"/>
      <c r="D6" s="68"/>
      <c r="E6" s="69"/>
      <c r="F6" s="70"/>
    </row>
    <row r="7" spans="1:13" ht="29.25" customHeight="1">
      <c r="A7" s="71" t="s">
        <v>0</v>
      </c>
      <c r="B7" s="231"/>
      <c r="C7" s="231"/>
      <c r="D7" s="231"/>
      <c r="E7" s="231"/>
      <c r="F7" s="232"/>
    </row>
    <row r="8" spans="1:13" ht="12.75">
      <c r="A8" s="63"/>
      <c r="B8" s="62"/>
      <c r="C8" s="62"/>
      <c r="D8" s="68"/>
      <c r="E8" s="69"/>
      <c r="F8" s="70"/>
    </row>
    <row r="9" spans="1:13" ht="12.75">
      <c r="A9" s="71" t="s">
        <v>1</v>
      </c>
      <c r="B9" s="233" t="s">
        <v>624</v>
      </c>
      <c r="C9" s="233"/>
      <c r="D9" s="233"/>
      <c r="E9" s="233"/>
      <c r="F9" s="234"/>
    </row>
    <row r="10" spans="1:13" ht="12.75">
      <c r="A10" s="63"/>
      <c r="B10" s="62"/>
      <c r="C10" s="62"/>
      <c r="D10" s="68"/>
      <c r="E10" s="69"/>
      <c r="F10" s="70"/>
    </row>
    <row r="11" spans="1:13" ht="18" customHeight="1">
      <c r="A11" s="235" t="s">
        <v>2</v>
      </c>
      <c r="B11" s="236"/>
      <c r="C11" s="236"/>
      <c r="D11" s="236"/>
      <c r="E11" s="236"/>
      <c r="F11" s="237"/>
    </row>
    <row r="12" spans="1:13" ht="12.75">
      <c r="A12" s="238" t="s">
        <v>22</v>
      </c>
      <c r="B12" s="239"/>
      <c r="C12" s="239"/>
      <c r="D12" s="239"/>
      <c r="E12" s="239"/>
      <c r="F12" s="240"/>
      <c r="H12" s="64"/>
      <c r="I12" s="64"/>
      <c r="J12" s="64"/>
      <c r="K12" s="64"/>
      <c r="L12" s="64"/>
      <c r="M12" s="64"/>
    </row>
    <row r="13" spans="1:13" ht="12.75">
      <c r="A13" s="238"/>
      <c r="B13" s="239"/>
      <c r="C13" s="239"/>
      <c r="D13" s="239"/>
      <c r="E13" s="239"/>
      <c r="F13" s="240"/>
    </row>
    <row r="14" spans="1:13" ht="12.75">
      <c r="A14" s="238"/>
      <c r="B14" s="239"/>
      <c r="C14" s="239"/>
      <c r="D14" s="239"/>
      <c r="E14" s="239"/>
      <c r="F14" s="240"/>
    </row>
    <row r="15" spans="1:13" ht="144.75" customHeight="1">
      <c r="A15" s="241"/>
      <c r="B15" s="242"/>
      <c r="C15" s="242"/>
      <c r="D15" s="242"/>
      <c r="E15" s="242"/>
      <c r="F15" s="243"/>
    </row>
    <row r="16" spans="1:13" s="72" customFormat="1" ht="30.75" customHeight="1">
      <c r="A16" s="216" t="s">
        <v>495</v>
      </c>
      <c r="B16" s="217"/>
      <c r="C16" s="217"/>
      <c r="D16" s="217"/>
      <c r="E16" s="217"/>
      <c r="F16" s="217"/>
      <c r="H16" s="73"/>
      <c r="I16" s="73"/>
      <c r="J16" s="73"/>
      <c r="K16" s="73"/>
      <c r="L16" s="73"/>
      <c r="M16" s="73"/>
    </row>
    <row r="17" spans="1:13" s="72" customFormat="1" ht="30" customHeight="1">
      <c r="A17" s="216" t="s">
        <v>496</v>
      </c>
      <c r="B17" s="217"/>
      <c r="C17" s="217"/>
      <c r="D17" s="217"/>
      <c r="E17" s="217"/>
      <c r="F17" s="217"/>
      <c r="H17" s="73"/>
      <c r="I17" s="73"/>
      <c r="J17" s="73"/>
      <c r="K17" s="73"/>
      <c r="L17" s="73"/>
      <c r="M17" s="73"/>
    </row>
    <row r="18" spans="1:13" s="74" customFormat="1" ht="30" customHeight="1">
      <c r="A18" s="218" t="s">
        <v>497</v>
      </c>
      <c r="B18" s="219"/>
      <c r="C18" s="219"/>
      <c r="D18" s="219"/>
      <c r="E18" s="219"/>
      <c r="F18" s="219"/>
    </row>
    <row r="19" spans="1:13" s="74" customFormat="1" ht="30" customHeight="1">
      <c r="A19" s="75" t="s">
        <v>4</v>
      </c>
      <c r="B19" s="76" t="s">
        <v>26</v>
      </c>
      <c r="C19" s="77" t="s">
        <v>27</v>
      </c>
      <c r="D19" s="77" t="s">
        <v>28</v>
      </c>
      <c r="E19" s="78" t="s">
        <v>29</v>
      </c>
      <c r="F19" s="79" t="s">
        <v>30</v>
      </c>
    </row>
    <row r="20" spans="1:13" s="74" customFormat="1" ht="30.6" customHeight="1">
      <c r="A20" s="80">
        <v>1.01</v>
      </c>
      <c r="B20" s="98" t="s">
        <v>498</v>
      </c>
      <c r="C20" s="82" t="s">
        <v>37</v>
      </c>
      <c r="D20" s="20">
        <v>112</v>
      </c>
      <c r="E20" s="83"/>
      <c r="F20" s="83">
        <f>D20*E20</f>
        <v>0</v>
      </c>
    </row>
    <row r="21" spans="1:13" s="74" customFormat="1" ht="31.5" customHeight="1">
      <c r="A21" s="80">
        <v>1.02</v>
      </c>
      <c r="B21" s="98" t="s">
        <v>499</v>
      </c>
      <c r="C21" s="82" t="s">
        <v>37</v>
      </c>
      <c r="D21" s="20">
        <v>175</v>
      </c>
      <c r="E21" s="83"/>
      <c r="F21" s="83">
        <f t="shared" ref="F21:F24" si="0">D21*E21</f>
        <v>0</v>
      </c>
    </row>
    <row r="22" spans="1:13" s="74" customFormat="1" ht="15.75" customHeight="1">
      <c r="A22" s="80">
        <v>1.03</v>
      </c>
      <c r="B22" s="85" t="s">
        <v>500</v>
      </c>
      <c r="C22" s="82" t="s">
        <v>37</v>
      </c>
      <c r="D22" s="20">
        <v>16</v>
      </c>
      <c r="E22" s="83"/>
      <c r="F22" s="83">
        <f t="shared" si="0"/>
        <v>0</v>
      </c>
    </row>
    <row r="23" spans="1:13" s="74" customFormat="1" ht="15.75" customHeight="1">
      <c r="A23" s="80">
        <v>1.04</v>
      </c>
      <c r="B23" s="85" t="s">
        <v>501</v>
      </c>
      <c r="C23" s="82" t="s">
        <v>37</v>
      </c>
      <c r="D23" s="20">
        <v>112</v>
      </c>
      <c r="E23" s="83"/>
      <c r="F23" s="83">
        <f t="shared" si="0"/>
        <v>0</v>
      </c>
    </row>
    <row r="24" spans="1:13" s="74" customFormat="1" ht="15.75" customHeight="1">
      <c r="A24" s="80">
        <v>1.05</v>
      </c>
      <c r="B24" s="85" t="s">
        <v>502</v>
      </c>
      <c r="C24" s="82" t="s">
        <v>37</v>
      </c>
      <c r="D24" s="20">
        <v>112</v>
      </c>
      <c r="E24" s="83"/>
      <c r="F24" s="83">
        <f t="shared" si="0"/>
        <v>0</v>
      </c>
    </row>
    <row r="25" spans="1:13" s="74" customFormat="1" ht="30" customHeight="1">
      <c r="A25" s="207" t="s">
        <v>245</v>
      </c>
      <c r="B25" s="208"/>
      <c r="C25" s="208"/>
      <c r="D25" s="208"/>
      <c r="E25" s="209"/>
      <c r="F25" s="84">
        <f>SUM(F20:F24)</f>
        <v>0</v>
      </c>
    </row>
    <row r="26" spans="1:13" s="74" customFormat="1" ht="30" customHeight="1">
      <c r="A26" s="218" t="s">
        <v>503</v>
      </c>
      <c r="B26" s="219"/>
      <c r="C26" s="219"/>
      <c r="D26" s="219"/>
      <c r="E26" s="219"/>
      <c r="F26" s="219"/>
    </row>
    <row r="27" spans="1:13" s="74" customFormat="1" ht="30" customHeight="1">
      <c r="A27" s="75" t="s">
        <v>4</v>
      </c>
      <c r="B27" s="76" t="s">
        <v>26</v>
      </c>
      <c r="C27" s="77" t="s">
        <v>27</v>
      </c>
      <c r="D27" s="77" t="s">
        <v>28</v>
      </c>
      <c r="E27" s="78" t="s">
        <v>29</v>
      </c>
      <c r="F27" s="79" t="s">
        <v>30</v>
      </c>
    </row>
    <row r="28" spans="1:13" s="74" customFormat="1" ht="15.75" customHeight="1">
      <c r="A28" s="80">
        <v>2.0099999999999998</v>
      </c>
      <c r="B28" s="85" t="s">
        <v>504</v>
      </c>
      <c r="C28" s="82" t="s">
        <v>35</v>
      </c>
      <c r="D28" s="20">
        <v>1</v>
      </c>
      <c r="E28" s="83"/>
      <c r="F28" s="83">
        <f>D28*E28</f>
        <v>0</v>
      </c>
      <c r="H28" s="99"/>
      <c r="I28" s="99"/>
      <c r="J28" s="99"/>
      <c r="K28" s="99"/>
      <c r="L28" s="99"/>
      <c r="M28" s="99"/>
    </row>
    <row r="29" spans="1:13" s="74" customFormat="1" ht="15.75" customHeight="1">
      <c r="A29" s="80">
        <v>2.02</v>
      </c>
      <c r="B29" s="85" t="s">
        <v>505</v>
      </c>
      <c r="C29" s="82" t="s">
        <v>35</v>
      </c>
      <c r="D29" s="20">
        <v>6</v>
      </c>
      <c r="E29" s="83"/>
      <c r="F29" s="83">
        <f t="shared" ref="F29:F31" si="1">D29*E29</f>
        <v>0</v>
      </c>
    </row>
    <row r="30" spans="1:13" s="74" customFormat="1" ht="15.75" customHeight="1">
      <c r="A30" s="80">
        <v>2.0299999999999998</v>
      </c>
      <c r="B30" s="85" t="s">
        <v>506</v>
      </c>
      <c r="C30" s="82" t="s">
        <v>37</v>
      </c>
      <c r="D30" s="20">
        <v>392</v>
      </c>
      <c r="E30" s="83"/>
      <c r="F30" s="83">
        <f t="shared" si="1"/>
        <v>0</v>
      </c>
    </row>
    <row r="31" spans="1:13" s="74" customFormat="1" ht="33.950000000000003" customHeight="1">
      <c r="A31" s="80">
        <v>2.04</v>
      </c>
      <c r="B31" s="81" t="s">
        <v>507</v>
      </c>
      <c r="C31" s="82" t="s">
        <v>37</v>
      </c>
      <c r="D31" s="20">
        <v>196</v>
      </c>
      <c r="E31" s="83"/>
      <c r="F31" s="83">
        <f t="shared" si="1"/>
        <v>0</v>
      </c>
    </row>
    <row r="32" spans="1:13" s="74" customFormat="1" ht="30" customHeight="1">
      <c r="A32" s="207" t="s">
        <v>245</v>
      </c>
      <c r="B32" s="208"/>
      <c r="C32" s="208"/>
      <c r="D32" s="208"/>
      <c r="E32" s="209"/>
      <c r="F32" s="84">
        <f>SUM(F28:F31)</f>
        <v>0</v>
      </c>
    </row>
    <row r="33" spans="1:6" s="74" customFormat="1" ht="14.25">
      <c r="A33" s="86"/>
      <c r="B33" s="87"/>
      <c r="C33" s="88"/>
      <c r="D33" s="88"/>
      <c r="E33" s="89"/>
      <c r="F33" s="89"/>
    </row>
    <row r="34" spans="1:6" s="74" customFormat="1" ht="30" customHeight="1">
      <c r="A34" s="197" t="s">
        <v>17</v>
      </c>
      <c r="B34" s="198"/>
      <c r="C34" s="198"/>
      <c r="D34" s="198"/>
      <c r="E34" s="198"/>
      <c r="F34" s="199"/>
    </row>
    <row r="35" spans="1:6" s="74" customFormat="1" ht="30" customHeight="1">
      <c r="A35" s="200" t="s">
        <v>18</v>
      </c>
      <c r="B35" s="201"/>
      <c r="C35" s="201"/>
      <c r="D35" s="202"/>
      <c r="E35" s="244">
        <f>SUM(F32+F25)</f>
        <v>0</v>
      </c>
      <c r="F35" s="245"/>
    </row>
    <row r="46" spans="1:6">
      <c r="B46" s="90" t="s">
        <v>371</v>
      </c>
    </row>
  </sheetData>
  <mergeCells count="14">
    <mergeCell ref="A35:D35"/>
    <mergeCell ref="E35:F35"/>
    <mergeCell ref="A34:F34"/>
    <mergeCell ref="B1:F4"/>
    <mergeCell ref="B7:F7"/>
    <mergeCell ref="B9:F9"/>
    <mergeCell ref="A11:F11"/>
    <mergeCell ref="A12:F15"/>
    <mergeCell ref="A16:F16"/>
    <mergeCell ref="A17:F17"/>
    <mergeCell ref="A18:F18"/>
    <mergeCell ref="A25:E25"/>
    <mergeCell ref="A26:F26"/>
    <mergeCell ref="A32:E32"/>
  </mergeCells>
  <pageMargins left="0.7" right="0.7" top="0.75" bottom="0.75" header="0.3" footer="0.3"/>
  <pageSetup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AF84B-88C7-4AED-930C-5A6F998A5125}">
  <sheetPr>
    <pageSetUpPr fitToPage="1"/>
  </sheetPr>
  <dimension ref="A1:DV298"/>
  <sheetViews>
    <sheetView view="pageBreakPreview" zoomScale="80" zoomScaleNormal="100" zoomScaleSheetLayoutView="80" workbookViewId="0">
      <selection activeCell="B1" sqref="B1:F4"/>
    </sheetView>
  </sheetViews>
  <sheetFormatPr defaultColWidth="9.140625" defaultRowHeight="15.75"/>
  <cols>
    <col min="1" max="1" width="20.42578125" style="57" customWidth="1"/>
    <col min="2" max="2" width="88" style="58" customWidth="1"/>
    <col min="3" max="3" width="18.140625" style="58" customWidth="1"/>
    <col min="4" max="4" width="17.85546875" style="58" customWidth="1"/>
    <col min="5" max="5" width="29.140625" style="59" customWidth="1"/>
    <col min="6" max="6" width="26.85546875" style="60" bestFit="1" customWidth="1"/>
  </cols>
  <sheetData>
    <row r="1" spans="1:6" ht="15" customHeight="1">
      <c r="A1" s="1"/>
      <c r="B1" s="140" t="s">
        <v>626</v>
      </c>
      <c r="C1" s="140"/>
      <c r="D1" s="140"/>
      <c r="E1" s="140"/>
      <c r="F1" s="162"/>
    </row>
    <row r="2" spans="1:6" ht="15" customHeight="1">
      <c r="A2" s="2"/>
      <c r="B2" s="163"/>
      <c r="C2" s="163"/>
      <c r="D2" s="163"/>
      <c r="E2" s="163"/>
      <c r="F2" s="164"/>
    </row>
    <row r="3" spans="1:6" s="3" customFormat="1" ht="24.95" customHeight="1">
      <c r="A3" s="2"/>
      <c r="B3" s="163"/>
      <c r="C3" s="163"/>
      <c r="D3" s="163"/>
      <c r="E3" s="163"/>
      <c r="F3" s="164"/>
    </row>
    <row r="4" spans="1:6" ht="15" customHeight="1">
      <c r="A4" s="2"/>
      <c r="B4" s="163"/>
      <c r="C4" s="163"/>
      <c r="D4" s="163"/>
      <c r="E4" s="163"/>
      <c r="F4" s="164"/>
    </row>
    <row r="5" spans="1:6" ht="20.25">
      <c r="A5" s="2"/>
      <c r="B5" s="4"/>
      <c r="C5" s="4"/>
      <c r="D5" s="4"/>
      <c r="E5" s="5"/>
      <c r="F5" s="6"/>
    </row>
    <row r="6" spans="1:6" ht="15">
      <c r="A6" s="2"/>
      <c r="B6"/>
      <c r="C6"/>
      <c r="D6" s="7"/>
      <c r="E6" s="8"/>
      <c r="F6" s="9"/>
    </row>
    <row r="7" spans="1:6" ht="29.25" customHeight="1">
      <c r="A7" s="10" t="s">
        <v>0</v>
      </c>
      <c r="B7" s="145"/>
      <c r="C7" s="145"/>
      <c r="D7" s="145"/>
      <c r="E7" s="145"/>
      <c r="F7" s="146"/>
    </row>
    <row r="8" spans="1:6" ht="15">
      <c r="A8" s="2"/>
      <c r="B8"/>
      <c r="C8"/>
      <c r="D8" s="7"/>
      <c r="E8" s="8"/>
      <c r="F8" s="9"/>
    </row>
    <row r="9" spans="1:6" ht="15">
      <c r="A9" s="10" t="s">
        <v>1</v>
      </c>
      <c r="B9" s="147" t="s">
        <v>624</v>
      </c>
      <c r="C9" s="147"/>
      <c r="D9" s="147"/>
      <c r="E9" s="147"/>
      <c r="F9" s="148"/>
    </row>
    <row r="10" spans="1:6" ht="15">
      <c r="A10" s="2"/>
      <c r="B10"/>
      <c r="C10"/>
      <c r="D10" s="7"/>
      <c r="E10" s="8"/>
      <c r="F10" s="9"/>
    </row>
    <row r="11" spans="1:6" ht="18" customHeight="1">
      <c r="A11" s="149" t="s">
        <v>2</v>
      </c>
      <c r="B11" s="150"/>
      <c r="C11" s="150"/>
      <c r="D11" s="150"/>
      <c r="E11" s="150"/>
      <c r="F11" s="151"/>
    </row>
    <row r="12" spans="1:6" ht="15" customHeight="1">
      <c r="A12" s="152" t="s">
        <v>22</v>
      </c>
      <c r="B12" s="153"/>
      <c r="C12" s="153"/>
      <c r="D12" s="153"/>
      <c r="E12" s="153"/>
      <c r="F12" s="154"/>
    </row>
    <row r="13" spans="1:6" ht="15">
      <c r="A13" s="152"/>
      <c r="B13" s="153"/>
      <c r="C13" s="153"/>
      <c r="D13" s="153"/>
      <c r="E13" s="153"/>
      <c r="F13" s="154"/>
    </row>
    <row r="14" spans="1:6" ht="15">
      <c r="A14" s="152"/>
      <c r="B14" s="153"/>
      <c r="C14" s="153"/>
      <c r="D14" s="153"/>
      <c r="E14" s="153"/>
      <c r="F14" s="154"/>
    </row>
    <row r="15" spans="1:6" ht="132.6" customHeight="1">
      <c r="A15" s="155"/>
      <c r="B15" s="156"/>
      <c r="C15" s="156"/>
      <c r="D15" s="156"/>
      <c r="E15" s="156"/>
      <c r="F15" s="161"/>
    </row>
    <row r="16" spans="1:6" s="49" customFormat="1" ht="32.25" customHeight="1">
      <c r="A16" s="178" t="s">
        <v>23</v>
      </c>
      <c r="B16" s="179"/>
      <c r="C16" s="179"/>
      <c r="D16" s="179"/>
      <c r="E16" s="179"/>
      <c r="F16" s="179"/>
    </row>
    <row r="17" spans="1:10" ht="30" customHeight="1">
      <c r="A17" s="180" t="s">
        <v>24</v>
      </c>
      <c r="B17" s="181"/>
      <c r="C17" s="181"/>
      <c r="D17" s="181"/>
      <c r="E17" s="181"/>
      <c r="F17" s="181"/>
      <c r="H17" s="50"/>
    </row>
    <row r="18" spans="1:10" ht="30" customHeight="1">
      <c r="A18" s="165" t="s">
        <v>25</v>
      </c>
      <c r="B18" s="166"/>
      <c r="C18" s="166"/>
      <c r="D18" s="166"/>
      <c r="E18" s="166"/>
      <c r="F18" s="167"/>
      <c r="H18" s="50"/>
    </row>
    <row r="19" spans="1:10" s="51" customFormat="1" ht="30" customHeight="1">
      <c r="A19" s="12" t="s">
        <v>4</v>
      </c>
      <c r="B19" s="13" t="s">
        <v>26</v>
      </c>
      <c r="C19" s="14" t="s">
        <v>27</v>
      </c>
      <c r="D19" s="14" t="s">
        <v>28</v>
      </c>
      <c r="E19" s="15" t="s">
        <v>29</v>
      </c>
      <c r="F19" s="16" t="s">
        <v>30</v>
      </c>
      <c r="H19" s="50"/>
    </row>
    <row r="20" spans="1:10" ht="47.25" customHeight="1">
      <c r="A20" s="22">
        <v>1.01</v>
      </c>
      <c r="B20" s="52" t="s">
        <v>31</v>
      </c>
      <c r="C20" s="19" t="s">
        <v>32</v>
      </c>
      <c r="D20" s="25">
        <v>12</v>
      </c>
      <c r="E20" s="21"/>
      <c r="F20" s="21">
        <f>D20*E20</f>
        <v>0</v>
      </c>
      <c r="H20" s="53"/>
      <c r="I20" s="53"/>
      <c r="J20" s="53"/>
    </row>
    <row r="21" spans="1:10" ht="30.75" customHeight="1">
      <c r="A21" s="22">
        <v>1.02</v>
      </c>
      <c r="B21" s="52" t="s">
        <v>33</v>
      </c>
      <c r="C21" s="19" t="s">
        <v>32</v>
      </c>
      <c r="D21" s="25">
        <v>8</v>
      </c>
      <c r="E21" s="21"/>
      <c r="F21" s="21">
        <f t="shared" ref="F21:F25" si="0">D21*E21</f>
        <v>0</v>
      </c>
      <c r="H21" s="53"/>
      <c r="I21" s="53"/>
      <c r="J21" s="53"/>
    </row>
    <row r="22" spans="1:10" ht="29.25" customHeight="1">
      <c r="A22" s="22">
        <v>1.03</v>
      </c>
      <c r="B22" s="18" t="s">
        <v>34</v>
      </c>
      <c r="C22" s="19" t="s">
        <v>35</v>
      </c>
      <c r="D22" s="25">
        <v>1</v>
      </c>
      <c r="E22" s="21"/>
      <c r="F22" s="21">
        <f t="shared" si="0"/>
        <v>0</v>
      </c>
      <c r="H22" s="53"/>
      <c r="I22" s="53"/>
      <c r="J22" s="53"/>
    </row>
    <row r="23" spans="1:10" ht="30.75" customHeight="1">
      <c r="A23" s="22">
        <v>1.04</v>
      </c>
      <c r="B23" s="18" t="s">
        <v>36</v>
      </c>
      <c r="C23" s="19" t="s">
        <v>37</v>
      </c>
      <c r="D23" s="25">
        <v>1.665</v>
      </c>
      <c r="E23" s="21"/>
      <c r="F23" s="21">
        <f t="shared" si="0"/>
        <v>0</v>
      </c>
      <c r="H23" s="53"/>
      <c r="I23" s="53"/>
      <c r="J23" s="53"/>
    </row>
    <row r="24" spans="1:10" ht="38.25" customHeight="1">
      <c r="A24" s="22">
        <v>1.05</v>
      </c>
      <c r="B24" s="18" t="s">
        <v>38</v>
      </c>
      <c r="C24" s="19" t="s">
        <v>37</v>
      </c>
      <c r="D24" s="25">
        <v>1</v>
      </c>
      <c r="E24" s="21"/>
      <c r="F24" s="21">
        <f t="shared" si="0"/>
        <v>0</v>
      </c>
      <c r="H24" s="53"/>
      <c r="I24" s="53"/>
      <c r="J24" s="53"/>
    </row>
    <row r="25" spans="1:10" ht="46.5" customHeight="1">
      <c r="A25" s="22">
        <v>1.06</v>
      </c>
      <c r="B25" s="18" t="s">
        <v>39</v>
      </c>
      <c r="C25" s="19" t="s">
        <v>37</v>
      </c>
      <c r="D25" s="25">
        <v>32</v>
      </c>
      <c r="E25" s="21"/>
      <c r="F25" s="21">
        <f t="shared" si="0"/>
        <v>0</v>
      </c>
      <c r="H25" s="53"/>
      <c r="I25" s="53"/>
      <c r="J25" s="53"/>
    </row>
    <row r="26" spans="1:10" ht="30" customHeight="1">
      <c r="A26" s="168" t="s">
        <v>40</v>
      </c>
      <c r="B26" s="169"/>
      <c r="C26" s="169"/>
      <c r="D26" s="169"/>
      <c r="E26" s="170"/>
      <c r="F26" s="26">
        <f>SUM(F20:F25)</f>
        <v>0</v>
      </c>
    </row>
    <row r="27" spans="1:10" ht="30" customHeight="1">
      <c r="A27" s="165" t="s">
        <v>41</v>
      </c>
      <c r="B27" s="166"/>
      <c r="C27" s="166"/>
      <c r="D27" s="166"/>
      <c r="E27" s="166"/>
      <c r="F27" s="167"/>
    </row>
    <row r="28" spans="1:10" ht="30" customHeight="1">
      <c r="A28" s="12" t="s">
        <v>4</v>
      </c>
      <c r="B28" s="13" t="s">
        <v>26</v>
      </c>
      <c r="C28" s="14" t="s">
        <v>27</v>
      </c>
      <c r="D28" s="14" t="s">
        <v>28</v>
      </c>
      <c r="E28" s="15" t="s">
        <v>29</v>
      </c>
      <c r="F28" s="16" t="s">
        <v>30</v>
      </c>
    </row>
    <row r="29" spans="1:10" ht="60.75" customHeight="1">
      <c r="A29" s="22">
        <v>2.0099999999999998</v>
      </c>
      <c r="B29" s="23" t="s">
        <v>42</v>
      </c>
      <c r="C29" s="19" t="s">
        <v>35</v>
      </c>
      <c r="D29" s="20">
        <v>1</v>
      </c>
      <c r="E29" s="21"/>
      <c r="F29" s="21">
        <f>D29*E29</f>
        <v>0</v>
      </c>
    </row>
    <row r="30" spans="1:10" ht="34.5" customHeight="1">
      <c r="A30" s="22">
        <v>2.1</v>
      </c>
      <c r="B30" s="23" t="s">
        <v>43</v>
      </c>
      <c r="C30" s="19" t="s">
        <v>37</v>
      </c>
      <c r="D30" s="20">
        <v>6</v>
      </c>
      <c r="E30" s="21"/>
      <c r="F30" s="21">
        <f>D30*E30</f>
        <v>0</v>
      </c>
      <c r="H30" s="50"/>
    </row>
    <row r="31" spans="1:10" ht="30" customHeight="1">
      <c r="A31" s="168" t="s">
        <v>40</v>
      </c>
      <c r="B31" s="169"/>
      <c r="C31" s="169"/>
      <c r="D31" s="169"/>
      <c r="E31" s="170"/>
      <c r="F31" s="26">
        <f>SUM(F29:F30)</f>
        <v>0</v>
      </c>
    </row>
    <row r="32" spans="1:10" ht="37.5" customHeight="1">
      <c r="A32" s="165" t="s">
        <v>44</v>
      </c>
      <c r="B32" s="166"/>
      <c r="C32" s="166"/>
      <c r="D32" s="166"/>
      <c r="E32" s="166"/>
      <c r="F32" s="167"/>
    </row>
    <row r="33" spans="1:11" ht="39" customHeight="1">
      <c r="A33" s="12" t="s">
        <v>4</v>
      </c>
      <c r="B33" s="13" t="s">
        <v>26</v>
      </c>
      <c r="C33" s="14" t="s">
        <v>27</v>
      </c>
      <c r="D33" s="14" t="s">
        <v>28</v>
      </c>
      <c r="E33" s="15" t="s">
        <v>29</v>
      </c>
      <c r="F33" s="16" t="s">
        <v>30</v>
      </c>
      <c r="H33" s="50"/>
    </row>
    <row r="34" spans="1:11" ht="34.5" customHeight="1">
      <c r="A34" s="22">
        <v>3.01</v>
      </c>
      <c r="B34" s="46" t="s">
        <v>45</v>
      </c>
      <c r="C34" s="19" t="s">
        <v>32</v>
      </c>
      <c r="D34" s="20">
        <v>42.8</v>
      </c>
      <c r="E34" s="21"/>
      <c r="F34" s="21">
        <f>D34*E34</f>
        <v>0</v>
      </c>
      <c r="H34" s="183"/>
      <c r="I34" s="183"/>
      <c r="J34" s="183"/>
      <c r="K34" s="183"/>
    </row>
    <row r="35" spans="1:11" ht="45" customHeight="1">
      <c r="A35" s="22">
        <v>3.02</v>
      </c>
      <c r="B35" s="18" t="s">
        <v>46</v>
      </c>
      <c r="C35" s="19" t="s">
        <v>37</v>
      </c>
      <c r="D35" s="20">
        <v>112</v>
      </c>
      <c r="E35" s="21"/>
      <c r="F35" s="21">
        <f t="shared" ref="F35:F37" si="1">D35*E35</f>
        <v>0</v>
      </c>
      <c r="H35" s="50"/>
    </row>
    <row r="36" spans="1:11" ht="42.75" customHeight="1">
      <c r="A36" s="22">
        <v>3.03</v>
      </c>
      <c r="B36" s="18" t="s">
        <v>47</v>
      </c>
      <c r="C36" s="19" t="s">
        <v>37</v>
      </c>
      <c r="D36" s="20">
        <v>381</v>
      </c>
      <c r="E36" s="21"/>
      <c r="F36" s="21">
        <f t="shared" si="1"/>
        <v>0</v>
      </c>
      <c r="H36" s="50"/>
    </row>
    <row r="37" spans="1:11" ht="39.75" customHeight="1">
      <c r="A37" s="22">
        <v>3.04</v>
      </c>
      <c r="B37" s="18" t="s">
        <v>48</v>
      </c>
      <c r="C37" s="19" t="s">
        <v>32</v>
      </c>
      <c r="D37" s="20">
        <v>190.5</v>
      </c>
      <c r="E37" s="21"/>
      <c r="F37" s="21">
        <f t="shared" si="1"/>
        <v>0</v>
      </c>
      <c r="H37" s="184"/>
      <c r="I37" s="184"/>
      <c r="J37" s="184"/>
      <c r="K37" s="184"/>
    </row>
    <row r="38" spans="1:11" ht="45" customHeight="1">
      <c r="A38" s="22">
        <v>3.05</v>
      </c>
      <c r="B38" s="18" t="s">
        <v>49</v>
      </c>
      <c r="C38" s="19" t="s">
        <v>37</v>
      </c>
      <c r="D38" s="20">
        <v>150</v>
      </c>
      <c r="E38" s="21"/>
      <c r="F38" s="21">
        <f>D38*E38</f>
        <v>0</v>
      </c>
      <c r="H38" s="184"/>
      <c r="I38" s="184"/>
      <c r="J38" s="184"/>
      <c r="K38" s="184"/>
    </row>
    <row r="39" spans="1:11" ht="30" customHeight="1">
      <c r="A39" s="168" t="s">
        <v>40</v>
      </c>
      <c r="B39" s="169"/>
      <c r="C39" s="169"/>
      <c r="D39" s="169"/>
      <c r="E39" s="170"/>
      <c r="F39" s="26">
        <f>SUM(F34:F38)</f>
        <v>0</v>
      </c>
    </row>
    <row r="40" spans="1:11" ht="30" customHeight="1">
      <c r="A40" s="165" t="s">
        <v>50</v>
      </c>
      <c r="B40" s="166"/>
      <c r="C40" s="166"/>
      <c r="D40" s="166"/>
      <c r="E40" s="166"/>
      <c r="F40" s="167"/>
    </row>
    <row r="41" spans="1:11" s="51" customFormat="1" ht="30" customHeight="1">
      <c r="A41" s="12" t="s">
        <v>4</v>
      </c>
      <c r="B41" s="13" t="s">
        <v>26</v>
      </c>
      <c r="C41" s="14" t="s">
        <v>27</v>
      </c>
      <c r="D41" s="14" t="s">
        <v>28</v>
      </c>
      <c r="E41" s="15" t="s">
        <v>29</v>
      </c>
      <c r="F41" s="16" t="s">
        <v>30</v>
      </c>
    </row>
    <row r="42" spans="1:11" ht="31.5" customHeight="1">
      <c r="A42" s="22">
        <v>4.01</v>
      </c>
      <c r="B42" s="27" t="s">
        <v>51</v>
      </c>
      <c r="C42" s="19" t="s">
        <v>37</v>
      </c>
      <c r="D42" s="25">
        <v>33</v>
      </c>
      <c r="E42" s="21"/>
      <c r="F42" s="21">
        <f>D42*E42</f>
        <v>0</v>
      </c>
    </row>
    <row r="43" spans="1:11" ht="31.5" customHeight="1">
      <c r="A43" s="22">
        <v>4.0199999999999996</v>
      </c>
      <c r="B43" s="24" t="s">
        <v>52</v>
      </c>
      <c r="C43" s="19" t="s">
        <v>37</v>
      </c>
      <c r="D43" s="25">
        <v>47</v>
      </c>
      <c r="E43" s="21"/>
      <c r="F43" s="21">
        <f>D43*E43</f>
        <v>0</v>
      </c>
    </row>
    <row r="44" spans="1:11" ht="38.25" customHeight="1">
      <c r="A44" s="22">
        <v>4.03</v>
      </c>
      <c r="B44" s="23" t="s">
        <v>53</v>
      </c>
      <c r="C44" s="19" t="s">
        <v>32</v>
      </c>
      <c r="D44" s="25">
        <v>36.25</v>
      </c>
      <c r="E44" s="21"/>
      <c r="F44" s="21">
        <f>D44*E44</f>
        <v>0</v>
      </c>
    </row>
    <row r="45" spans="1:11" ht="30" customHeight="1">
      <c r="A45" s="168" t="s">
        <v>40</v>
      </c>
      <c r="B45" s="169"/>
      <c r="C45" s="169"/>
      <c r="D45" s="169"/>
      <c r="E45" s="170"/>
      <c r="F45" s="26">
        <f>SUM(F42:F44)</f>
        <v>0</v>
      </c>
    </row>
    <row r="46" spans="1:11" ht="30" customHeight="1">
      <c r="A46" s="165" t="s">
        <v>54</v>
      </c>
      <c r="B46" s="166"/>
      <c r="C46" s="166"/>
      <c r="D46" s="166"/>
      <c r="E46" s="166"/>
      <c r="F46" s="167"/>
      <c r="H46" s="50"/>
    </row>
    <row r="47" spans="1:11" s="51" customFormat="1" ht="30" customHeight="1">
      <c r="A47" s="12" t="s">
        <v>4</v>
      </c>
      <c r="B47" s="13" t="s">
        <v>26</v>
      </c>
      <c r="C47" s="14" t="s">
        <v>27</v>
      </c>
      <c r="D47" s="14" t="s">
        <v>28</v>
      </c>
      <c r="E47" s="15" t="s">
        <v>29</v>
      </c>
      <c r="F47" s="16" t="s">
        <v>30</v>
      </c>
    </row>
    <row r="48" spans="1:11" ht="57" customHeight="1">
      <c r="A48" s="22">
        <v>5.01</v>
      </c>
      <c r="B48" s="27" t="s">
        <v>55</v>
      </c>
      <c r="C48" s="19" t="s">
        <v>37</v>
      </c>
      <c r="D48" s="25">
        <v>162.9</v>
      </c>
      <c r="E48" s="21"/>
      <c r="F48" s="21">
        <f>D48*E48</f>
        <v>0</v>
      </c>
    </row>
    <row r="49" spans="1:12" ht="57.75" customHeight="1">
      <c r="A49" s="22">
        <v>5.0199999999999996</v>
      </c>
      <c r="B49" s="27" t="s">
        <v>56</v>
      </c>
      <c r="C49" s="19" t="s">
        <v>37</v>
      </c>
      <c r="D49" s="25">
        <v>103</v>
      </c>
      <c r="E49" s="21"/>
      <c r="F49" s="21">
        <f t="shared" ref="F49:F50" si="2">D49*E49</f>
        <v>0</v>
      </c>
    </row>
    <row r="50" spans="1:12" ht="46.5" customHeight="1">
      <c r="A50" s="22">
        <v>5.03</v>
      </c>
      <c r="B50" s="18" t="s">
        <v>57</v>
      </c>
      <c r="C50" s="19" t="s">
        <v>32</v>
      </c>
      <c r="D50" s="25">
        <v>41.3</v>
      </c>
      <c r="E50" s="21"/>
      <c r="F50" s="21">
        <f t="shared" si="2"/>
        <v>0</v>
      </c>
      <c r="H50" s="182"/>
      <c r="I50" s="182"/>
      <c r="J50" s="182"/>
      <c r="K50" s="182"/>
      <c r="L50" s="182"/>
    </row>
    <row r="51" spans="1:12" ht="30" customHeight="1">
      <c r="A51" s="168" t="s">
        <v>40</v>
      </c>
      <c r="B51" s="169"/>
      <c r="C51" s="169"/>
      <c r="D51" s="169"/>
      <c r="E51" s="170"/>
      <c r="F51" s="26">
        <f>SUM(F48:F50)</f>
        <v>0</v>
      </c>
    </row>
    <row r="52" spans="1:12" ht="30" customHeight="1">
      <c r="A52" s="165" t="s">
        <v>58</v>
      </c>
      <c r="B52" s="166"/>
      <c r="C52" s="166"/>
      <c r="D52" s="166"/>
      <c r="E52" s="166"/>
      <c r="F52" s="167"/>
      <c r="H52" s="50"/>
    </row>
    <row r="53" spans="1:12" s="51" customFormat="1" ht="30" customHeight="1">
      <c r="A53" s="12" t="s">
        <v>4</v>
      </c>
      <c r="B53" s="13" t="s">
        <v>26</v>
      </c>
      <c r="C53" s="14" t="s">
        <v>27</v>
      </c>
      <c r="D53" s="14" t="s">
        <v>28</v>
      </c>
      <c r="E53" s="15" t="s">
        <v>29</v>
      </c>
      <c r="F53" s="16" t="s">
        <v>30</v>
      </c>
      <c r="H53" s="50"/>
    </row>
    <row r="54" spans="1:12" ht="51.75" customHeight="1">
      <c r="A54" s="22">
        <v>6.01</v>
      </c>
      <c r="B54" s="27" t="s">
        <v>59</v>
      </c>
      <c r="C54" s="19" t="s">
        <v>60</v>
      </c>
      <c r="D54" s="25">
        <v>41.866</v>
      </c>
      <c r="E54" s="21"/>
      <c r="F54" s="21">
        <f t="shared" ref="F54:F57" si="3">D54*E54</f>
        <v>0</v>
      </c>
    </row>
    <row r="55" spans="1:12" ht="42.75" customHeight="1">
      <c r="A55" s="22">
        <v>6.02</v>
      </c>
      <c r="B55" s="28" t="s">
        <v>61</v>
      </c>
      <c r="C55" s="19" t="s">
        <v>37</v>
      </c>
      <c r="D55" s="25">
        <v>174</v>
      </c>
      <c r="E55" s="21"/>
      <c r="F55" s="21">
        <f t="shared" si="3"/>
        <v>0</v>
      </c>
    </row>
    <row r="56" spans="1:12" ht="44.25" customHeight="1">
      <c r="A56" s="22">
        <v>6.03</v>
      </c>
      <c r="B56" s="18" t="s">
        <v>62</v>
      </c>
      <c r="C56" s="19" t="s">
        <v>32</v>
      </c>
      <c r="D56" s="25">
        <v>87</v>
      </c>
      <c r="E56" s="21"/>
      <c r="F56" s="21">
        <f t="shared" si="3"/>
        <v>0</v>
      </c>
      <c r="H56" s="182"/>
      <c r="I56" s="182"/>
      <c r="J56" s="182"/>
      <c r="K56" s="182"/>
      <c r="L56" s="182"/>
    </row>
    <row r="57" spans="1:12" ht="45" customHeight="1">
      <c r="A57" s="22">
        <v>6.04</v>
      </c>
      <c r="B57" s="24" t="s">
        <v>63</v>
      </c>
      <c r="C57" s="19" t="s">
        <v>37</v>
      </c>
      <c r="D57" s="25">
        <v>46</v>
      </c>
      <c r="E57" s="21"/>
      <c r="F57" s="21">
        <f t="shared" si="3"/>
        <v>0</v>
      </c>
      <c r="H57" s="182"/>
      <c r="I57" s="182"/>
      <c r="J57" s="182"/>
      <c r="K57" s="182"/>
      <c r="L57" s="182"/>
    </row>
    <row r="58" spans="1:12" ht="30" customHeight="1">
      <c r="A58" s="168" t="s">
        <v>40</v>
      </c>
      <c r="B58" s="169"/>
      <c r="C58" s="169"/>
      <c r="D58" s="169"/>
      <c r="E58" s="170"/>
      <c r="F58" s="26">
        <f>SUM(F54:F57)</f>
        <v>0</v>
      </c>
    </row>
    <row r="59" spans="1:12" ht="30" customHeight="1">
      <c r="A59" s="165" t="s">
        <v>64</v>
      </c>
      <c r="B59" s="166"/>
      <c r="C59" s="166"/>
      <c r="D59" s="166"/>
      <c r="E59" s="166"/>
      <c r="F59" s="167"/>
      <c r="H59" s="50"/>
    </row>
    <row r="60" spans="1:12" s="51" customFormat="1" ht="30" customHeight="1">
      <c r="A60" s="12" t="s">
        <v>4</v>
      </c>
      <c r="B60" s="13" t="s">
        <v>26</v>
      </c>
      <c r="C60" s="14" t="s">
        <v>27</v>
      </c>
      <c r="D60" s="14" t="s">
        <v>28</v>
      </c>
      <c r="E60" s="15" t="s">
        <v>29</v>
      </c>
      <c r="F60" s="16" t="s">
        <v>30</v>
      </c>
    </row>
    <row r="61" spans="1:12" ht="39" customHeight="1">
      <c r="A61" s="22">
        <v>7.02</v>
      </c>
      <c r="B61" s="54" t="s">
        <v>65</v>
      </c>
      <c r="C61" s="19" t="s">
        <v>37</v>
      </c>
      <c r="D61" s="25">
        <v>21</v>
      </c>
      <c r="E61" s="21"/>
      <c r="F61" s="21">
        <f t="shared" ref="F61:F63" si="4">D61*E61</f>
        <v>0</v>
      </c>
    </row>
    <row r="62" spans="1:12" ht="44.25" customHeight="1">
      <c r="A62" s="22">
        <v>7.03</v>
      </c>
      <c r="B62" s="18" t="s">
        <v>66</v>
      </c>
      <c r="C62" s="19" t="s">
        <v>32</v>
      </c>
      <c r="D62" s="25">
        <v>10.25</v>
      </c>
      <c r="E62" s="21"/>
      <c r="F62" s="21">
        <f t="shared" si="4"/>
        <v>0</v>
      </c>
      <c r="H62" s="182"/>
      <c r="I62" s="182"/>
      <c r="J62" s="182"/>
      <c r="K62" s="182"/>
      <c r="L62" s="182"/>
    </row>
    <row r="63" spans="1:12" ht="42" customHeight="1">
      <c r="A63" s="22">
        <v>7.04</v>
      </c>
      <c r="B63" s="46" t="s">
        <v>67</v>
      </c>
      <c r="C63" s="19" t="s">
        <v>37</v>
      </c>
      <c r="D63" s="25">
        <v>20.5</v>
      </c>
      <c r="E63" s="21"/>
      <c r="F63" s="21">
        <f t="shared" si="4"/>
        <v>0</v>
      </c>
      <c r="H63" s="182"/>
      <c r="I63" s="182"/>
      <c r="J63" s="182"/>
      <c r="K63" s="182"/>
      <c r="L63" s="182"/>
    </row>
    <row r="64" spans="1:12" ht="30" customHeight="1">
      <c r="A64" s="168" t="s">
        <v>40</v>
      </c>
      <c r="B64" s="169"/>
      <c r="C64" s="169"/>
      <c r="D64" s="169"/>
      <c r="E64" s="170"/>
      <c r="F64" s="26">
        <f>SUM(F61:F63)</f>
        <v>0</v>
      </c>
    </row>
    <row r="65" spans="1:13" ht="30" customHeight="1">
      <c r="A65" s="165" t="s">
        <v>68</v>
      </c>
      <c r="B65" s="166"/>
      <c r="C65" s="166"/>
      <c r="D65" s="166"/>
      <c r="E65" s="166"/>
      <c r="F65" s="167"/>
      <c r="H65" s="50"/>
    </row>
    <row r="66" spans="1:13" s="51" customFormat="1" ht="30" customHeight="1">
      <c r="A66" s="12" t="s">
        <v>4</v>
      </c>
      <c r="B66" s="13" t="s">
        <v>26</v>
      </c>
      <c r="C66" s="14" t="s">
        <v>27</v>
      </c>
      <c r="D66" s="14" t="s">
        <v>28</v>
      </c>
      <c r="E66" s="15" t="s">
        <v>29</v>
      </c>
      <c r="F66" s="16" t="s">
        <v>30</v>
      </c>
    </row>
    <row r="67" spans="1:13" ht="42" customHeight="1">
      <c r="A67" s="22">
        <v>8.01</v>
      </c>
      <c r="B67" s="52" t="s">
        <v>69</v>
      </c>
      <c r="C67" s="19" t="s">
        <v>37</v>
      </c>
      <c r="D67" s="25">
        <v>46</v>
      </c>
      <c r="E67" s="21"/>
      <c r="F67" s="21">
        <f t="shared" ref="F67:F69" si="5">D67*E67</f>
        <v>0</v>
      </c>
    </row>
    <row r="68" spans="1:13" ht="40.5" customHeight="1">
      <c r="A68" s="22">
        <v>8.02</v>
      </c>
      <c r="B68" s="52" t="s">
        <v>70</v>
      </c>
      <c r="C68" s="19" t="s">
        <v>32</v>
      </c>
      <c r="D68" s="25">
        <v>22.75</v>
      </c>
      <c r="E68" s="21"/>
      <c r="F68" s="21">
        <f t="shared" si="5"/>
        <v>0</v>
      </c>
      <c r="H68" s="182"/>
      <c r="I68" s="182"/>
      <c r="J68" s="182"/>
      <c r="K68" s="182"/>
      <c r="L68" s="182"/>
    </row>
    <row r="69" spans="1:13" ht="39" customHeight="1">
      <c r="A69" s="22">
        <v>8.0299999999999994</v>
      </c>
      <c r="B69" s="24" t="s">
        <v>71</v>
      </c>
      <c r="C69" s="19" t="s">
        <v>37</v>
      </c>
      <c r="D69" s="25">
        <v>45.5</v>
      </c>
      <c r="E69" s="21"/>
      <c r="F69" s="21">
        <f t="shared" si="5"/>
        <v>0</v>
      </c>
    </row>
    <row r="70" spans="1:13" ht="30" customHeight="1">
      <c r="A70" s="168" t="s">
        <v>40</v>
      </c>
      <c r="B70" s="169"/>
      <c r="C70" s="169"/>
      <c r="D70" s="169"/>
      <c r="E70" s="170"/>
      <c r="F70" s="26">
        <f>SUM(F67:F69)</f>
        <v>0</v>
      </c>
    </row>
    <row r="71" spans="1:13" ht="30" customHeight="1">
      <c r="A71" s="165" t="s">
        <v>72</v>
      </c>
      <c r="B71" s="166"/>
      <c r="C71" s="166"/>
      <c r="D71" s="166"/>
      <c r="E71" s="166"/>
      <c r="F71" s="167"/>
    </row>
    <row r="72" spans="1:13" s="51" customFormat="1" ht="30" customHeight="1">
      <c r="A72" s="12" t="s">
        <v>4</v>
      </c>
      <c r="B72" s="13" t="s">
        <v>26</v>
      </c>
      <c r="C72" s="14" t="s">
        <v>27</v>
      </c>
      <c r="D72" s="14" t="s">
        <v>28</v>
      </c>
      <c r="E72" s="15" t="s">
        <v>29</v>
      </c>
      <c r="F72" s="16" t="s">
        <v>30</v>
      </c>
      <c r="G72"/>
      <c r="H72"/>
      <c r="I72"/>
      <c r="J72"/>
      <c r="K72"/>
      <c r="L72"/>
      <c r="M72"/>
    </row>
    <row r="73" spans="1:13" ht="32.25" customHeight="1">
      <c r="A73" s="22">
        <v>9.01</v>
      </c>
      <c r="B73" s="54" t="s">
        <v>73</v>
      </c>
      <c r="C73" s="19" t="s">
        <v>37</v>
      </c>
      <c r="D73" s="25">
        <v>120</v>
      </c>
      <c r="E73" s="21"/>
      <c r="F73" s="21">
        <f t="shared" ref="F73:F77" si="6">D73*E73</f>
        <v>0</v>
      </c>
    </row>
    <row r="74" spans="1:13" ht="36.75" customHeight="1">
      <c r="A74" s="22">
        <v>9.02</v>
      </c>
      <c r="B74" s="18" t="s">
        <v>74</v>
      </c>
      <c r="C74" s="19" t="s">
        <v>37</v>
      </c>
      <c r="D74" s="25">
        <v>31</v>
      </c>
      <c r="E74" s="21"/>
      <c r="F74" s="21">
        <f t="shared" si="6"/>
        <v>0</v>
      </c>
    </row>
    <row r="75" spans="1:13" ht="35.25" customHeight="1">
      <c r="A75" s="22">
        <v>9.0299999999999994</v>
      </c>
      <c r="B75" s="18" t="s">
        <v>75</v>
      </c>
      <c r="C75" s="19" t="s">
        <v>37</v>
      </c>
      <c r="D75" s="25">
        <v>33</v>
      </c>
      <c r="E75" s="21"/>
      <c r="F75" s="21">
        <f t="shared" si="6"/>
        <v>0</v>
      </c>
    </row>
    <row r="76" spans="1:13" ht="33.75" customHeight="1">
      <c r="A76" s="22">
        <v>9.0399999999999991</v>
      </c>
      <c r="B76" s="18" t="s">
        <v>76</v>
      </c>
      <c r="C76" s="19" t="s">
        <v>32</v>
      </c>
      <c r="D76" s="25">
        <v>59.8</v>
      </c>
      <c r="E76" s="21"/>
      <c r="F76" s="21">
        <f t="shared" si="6"/>
        <v>0</v>
      </c>
    </row>
    <row r="77" spans="1:13" ht="38.25" customHeight="1">
      <c r="A77" s="22">
        <v>9.0500000000000007</v>
      </c>
      <c r="B77" s="46" t="s">
        <v>77</v>
      </c>
      <c r="C77" s="19" t="s">
        <v>37</v>
      </c>
      <c r="D77" s="25">
        <v>120</v>
      </c>
      <c r="E77" s="21"/>
      <c r="F77" s="21">
        <f t="shared" si="6"/>
        <v>0</v>
      </c>
    </row>
    <row r="78" spans="1:13" ht="30" customHeight="1">
      <c r="A78" s="168" t="s">
        <v>40</v>
      </c>
      <c r="B78" s="169"/>
      <c r="C78" s="169"/>
      <c r="D78" s="169"/>
      <c r="E78" s="170"/>
      <c r="F78" s="26">
        <f>SUM(F73:F77)</f>
        <v>0</v>
      </c>
    </row>
    <row r="79" spans="1:13" ht="30" customHeight="1">
      <c r="A79" s="165" t="s">
        <v>78</v>
      </c>
      <c r="B79" s="166"/>
      <c r="C79" s="166"/>
      <c r="D79" s="166"/>
      <c r="E79" s="166"/>
      <c r="F79" s="167"/>
    </row>
    <row r="80" spans="1:13" s="51" customFormat="1" ht="30" customHeight="1">
      <c r="A80" s="12" t="s">
        <v>4</v>
      </c>
      <c r="B80" s="13" t="s">
        <v>26</v>
      </c>
      <c r="C80" s="14" t="s">
        <v>27</v>
      </c>
      <c r="D80" s="14" t="s">
        <v>28</v>
      </c>
      <c r="E80" s="15" t="s">
        <v>29</v>
      </c>
      <c r="F80" s="16" t="s">
        <v>30</v>
      </c>
      <c r="G80"/>
      <c r="H80"/>
      <c r="I80"/>
      <c r="J80"/>
      <c r="K80"/>
      <c r="L80"/>
      <c r="M80"/>
    </row>
    <row r="81" spans="1:13" ht="31.5" customHeight="1">
      <c r="A81" s="22">
        <v>10.01</v>
      </c>
      <c r="B81" s="52" t="s">
        <v>79</v>
      </c>
      <c r="C81" s="19" t="s">
        <v>37</v>
      </c>
      <c r="D81" s="25">
        <v>13</v>
      </c>
      <c r="E81" s="21"/>
      <c r="F81" s="21">
        <f t="shared" ref="F81:F85" si="7">D81*E81</f>
        <v>0</v>
      </c>
    </row>
    <row r="82" spans="1:13" ht="31.5" customHeight="1">
      <c r="A82" s="22">
        <v>10.02</v>
      </c>
      <c r="B82" s="46" t="s">
        <v>80</v>
      </c>
      <c r="C82" s="19" t="s">
        <v>37</v>
      </c>
      <c r="D82" s="25">
        <v>109</v>
      </c>
      <c r="E82" s="21"/>
      <c r="F82" s="21">
        <f t="shared" si="7"/>
        <v>0</v>
      </c>
    </row>
    <row r="83" spans="1:13" ht="32.25" customHeight="1">
      <c r="A83" s="22">
        <v>10.029999999999999</v>
      </c>
      <c r="B83" s="18" t="s">
        <v>81</v>
      </c>
      <c r="C83" s="19" t="s">
        <v>37</v>
      </c>
      <c r="D83" s="25">
        <v>31</v>
      </c>
      <c r="E83" s="21"/>
      <c r="F83" s="21">
        <f t="shared" si="7"/>
        <v>0</v>
      </c>
    </row>
    <row r="84" spans="1:13" ht="39" customHeight="1">
      <c r="A84" s="22">
        <v>10.039999999999999</v>
      </c>
      <c r="B84" s="18" t="s">
        <v>82</v>
      </c>
      <c r="C84" s="19" t="s">
        <v>32</v>
      </c>
      <c r="D84" s="25">
        <v>61.2</v>
      </c>
      <c r="E84" s="21"/>
      <c r="F84" s="21">
        <f t="shared" si="7"/>
        <v>0</v>
      </c>
    </row>
    <row r="85" spans="1:13" ht="36.75" customHeight="1">
      <c r="A85" s="22">
        <v>10.050000000000001</v>
      </c>
      <c r="B85" s="46" t="s">
        <v>83</v>
      </c>
      <c r="C85" s="19" t="s">
        <v>37</v>
      </c>
      <c r="D85" s="25">
        <v>81.2</v>
      </c>
      <c r="E85" s="21"/>
      <c r="F85" s="21">
        <f t="shared" si="7"/>
        <v>0</v>
      </c>
    </row>
    <row r="86" spans="1:13" ht="30" customHeight="1">
      <c r="A86" s="168" t="s">
        <v>40</v>
      </c>
      <c r="B86" s="169"/>
      <c r="C86" s="169"/>
      <c r="D86" s="169"/>
      <c r="E86" s="170"/>
      <c r="F86" s="26">
        <f>SUM(F81:F85)</f>
        <v>0</v>
      </c>
    </row>
    <row r="87" spans="1:13" ht="30" customHeight="1">
      <c r="A87" s="165" t="s">
        <v>84</v>
      </c>
      <c r="B87" s="166"/>
      <c r="C87" s="166"/>
      <c r="D87" s="166"/>
      <c r="E87" s="166"/>
      <c r="F87" s="167"/>
    </row>
    <row r="88" spans="1:13" s="51" customFormat="1" ht="30" customHeight="1">
      <c r="A88" s="12" t="s">
        <v>4</v>
      </c>
      <c r="B88" s="13" t="s">
        <v>26</v>
      </c>
      <c r="C88" s="14" t="s">
        <v>27</v>
      </c>
      <c r="D88" s="14" t="s">
        <v>28</v>
      </c>
      <c r="E88" s="15" t="s">
        <v>29</v>
      </c>
      <c r="F88" s="16" t="s">
        <v>30</v>
      </c>
      <c r="G88"/>
      <c r="H88"/>
      <c r="I88"/>
      <c r="J88"/>
      <c r="K88"/>
      <c r="L88"/>
      <c r="M88"/>
    </row>
    <row r="89" spans="1:13" ht="33" customHeight="1">
      <c r="A89" s="22">
        <v>11.01</v>
      </c>
      <c r="B89" s="27" t="s">
        <v>85</v>
      </c>
      <c r="C89" s="19" t="s">
        <v>37</v>
      </c>
      <c r="D89" s="25">
        <v>180</v>
      </c>
      <c r="E89" s="21"/>
      <c r="F89" s="21">
        <f t="shared" ref="F89:F91" si="8">D89*E89</f>
        <v>0</v>
      </c>
    </row>
    <row r="90" spans="1:13" ht="36" customHeight="1">
      <c r="A90" s="22">
        <v>11.02</v>
      </c>
      <c r="B90" s="24" t="s">
        <v>86</v>
      </c>
      <c r="C90" s="19" t="s">
        <v>37</v>
      </c>
      <c r="D90" s="25">
        <v>53</v>
      </c>
      <c r="E90" s="21"/>
      <c r="F90" s="21">
        <f t="shared" si="8"/>
        <v>0</v>
      </c>
    </row>
    <row r="91" spans="1:13" ht="40.5" customHeight="1">
      <c r="A91" s="22">
        <v>11.03</v>
      </c>
      <c r="B91" s="18" t="s">
        <v>87</v>
      </c>
      <c r="C91" s="19" t="s">
        <v>32</v>
      </c>
      <c r="D91" s="25">
        <v>32.200000000000003</v>
      </c>
      <c r="E91" s="21"/>
      <c r="F91" s="21">
        <f t="shared" si="8"/>
        <v>0</v>
      </c>
    </row>
    <row r="92" spans="1:13" ht="30" customHeight="1">
      <c r="A92" s="168" t="s">
        <v>40</v>
      </c>
      <c r="B92" s="169"/>
      <c r="C92" s="169"/>
      <c r="D92" s="169"/>
      <c r="E92" s="170"/>
      <c r="F92" s="26">
        <f>SUM(F89:F91)</f>
        <v>0</v>
      </c>
    </row>
    <row r="93" spans="1:13" ht="30" customHeight="1">
      <c r="A93" s="165" t="s">
        <v>88</v>
      </c>
      <c r="B93" s="166"/>
      <c r="C93" s="166"/>
      <c r="D93" s="166"/>
      <c r="E93" s="166"/>
      <c r="F93" s="167"/>
    </row>
    <row r="94" spans="1:13" s="51" customFormat="1" ht="30" customHeight="1">
      <c r="A94" s="12" t="s">
        <v>4</v>
      </c>
      <c r="B94" s="13" t="s">
        <v>26</v>
      </c>
      <c r="C94" s="14" t="s">
        <v>27</v>
      </c>
      <c r="D94" s="14" t="s">
        <v>28</v>
      </c>
      <c r="E94" s="15" t="s">
        <v>29</v>
      </c>
      <c r="F94" s="16" t="s">
        <v>30</v>
      </c>
      <c r="G94"/>
      <c r="H94"/>
      <c r="I94"/>
      <c r="J94"/>
      <c r="K94"/>
      <c r="L94"/>
      <c r="M94"/>
    </row>
    <row r="95" spans="1:13" ht="50.25" customHeight="1">
      <c r="A95" s="22">
        <v>12.01</v>
      </c>
      <c r="B95" s="52" t="s">
        <v>89</v>
      </c>
      <c r="C95" s="19" t="s">
        <v>37</v>
      </c>
      <c r="D95" s="25">
        <v>289</v>
      </c>
      <c r="E95" s="21"/>
      <c r="F95" s="21">
        <f>D95*E95</f>
        <v>0</v>
      </c>
    </row>
    <row r="96" spans="1:13" ht="28.5" customHeight="1">
      <c r="A96" s="22">
        <v>12.02</v>
      </c>
      <c r="B96" s="52" t="s">
        <v>90</v>
      </c>
      <c r="C96" s="19" t="s">
        <v>37</v>
      </c>
      <c r="D96" s="25">
        <v>150</v>
      </c>
      <c r="E96" s="21"/>
      <c r="F96" s="21">
        <f t="shared" ref="F96:F97" si="9">D96*E96</f>
        <v>0</v>
      </c>
    </row>
    <row r="97" spans="1:13" ht="34.5" customHeight="1">
      <c r="A97" s="22">
        <v>12.03</v>
      </c>
      <c r="B97" s="46" t="s">
        <v>91</v>
      </c>
      <c r="C97" s="19" t="s">
        <v>32</v>
      </c>
      <c r="D97" s="25">
        <v>80</v>
      </c>
      <c r="E97" s="21"/>
      <c r="F97" s="21">
        <f t="shared" si="9"/>
        <v>0</v>
      </c>
    </row>
    <row r="98" spans="1:13" ht="42" customHeight="1">
      <c r="A98" s="22">
        <v>12.04</v>
      </c>
      <c r="B98" s="46" t="s">
        <v>92</v>
      </c>
      <c r="C98" s="19" t="s">
        <v>37</v>
      </c>
      <c r="D98" s="25">
        <v>72.5</v>
      </c>
      <c r="E98" s="21"/>
      <c r="F98" s="21">
        <f>D98*E98</f>
        <v>0</v>
      </c>
    </row>
    <row r="99" spans="1:13" ht="30" customHeight="1">
      <c r="A99" s="168" t="s">
        <v>40</v>
      </c>
      <c r="B99" s="169"/>
      <c r="C99" s="169"/>
      <c r="D99" s="169"/>
      <c r="E99" s="170"/>
      <c r="F99" s="26">
        <f>SUM(F95:F98)</f>
        <v>0</v>
      </c>
    </row>
    <row r="100" spans="1:13" ht="30" customHeight="1">
      <c r="A100" s="165" t="s">
        <v>93</v>
      </c>
      <c r="B100" s="166"/>
      <c r="C100" s="166"/>
      <c r="D100" s="166"/>
      <c r="E100" s="166"/>
      <c r="F100" s="167"/>
    </row>
    <row r="101" spans="1:13" s="51" customFormat="1" ht="30" customHeight="1">
      <c r="A101" s="12" t="s">
        <v>4</v>
      </c>
      <c r="B101" s="13" t="s">
        <v>26</v>
      </c>
      <c r="C101" s="14" t="s">
        <v>27</v>
      </c>
      <c r="D101" s="14" t="s">
        <v>28</v>
      </c>
      <c r="E101" s="15" t="s">
        <v>29</v>
      </c>
      <c r="F101" s="16" t="s">
        <v>30</v>
      </c>
      <c r="G101"/>
      <c r="H101"/>
      <c r="I101"/>
      <c r="J101"/>
      <c r="K101"/>
      <c r="L101"/>
      <c r="M101"/>
    </row>
    <row r="102" spans="1:13" ht="39" customHeight="1">
      <c r="A102" s="22">
        <v>14.02</v>
      </c>
      <c r="B102" s="52" t="s">
        <v>94</v>
      </c>
      <c r="C102" s="19" t="s">
        <v>37</v>
      </c>
      <c r="D102" s="25">
        <v>131</v>
      </c>
      <c r="E102" s="21"/>
      <c r="F102" s="21">
        <f>D102*E102</f>
        <v>0</v>
      </c>
    </row>
    <row r="103" spans="1:13" ht="38.25" customHeight="1">
      <c r="A103" s="22">
        <v>14.03</v>
      </c>
      <c r="B103" s="46" t="s">
        <v>95</v>
      </c>
      <c r="C103" s="19" t="s">
        <v>32</v>
      </c>
      <c r="D103" s="25">
        <v>65.5</v>
      </c>
      <c r="E103" s="21"/>
      <c r="F103" s="21">
        <f>D103*E103</f>
        <v>0</v>
      </c>
    </row>
    <row r="104" spans="1:13" ht="30" customHeight="1">
      <c r="A104" s="168" t="s">
        <v>40</v>
      </c>
      <c r="B104" s="169"/>
      <c r="C104" s="169"/>
      <c r="D104" s="169"/>
      <c r="E104" s="170"/>
      <c r="F104" s="26">
        <f>SUM(F102:F103)</f>
        <v>0</v>
      </c>
    </row>
    <row r="105" spans="1:13" ht="30" customHeight="1">
      <c r="A105" s="165" t="s">
        <v>96</v>
      </c>
      <c r="B105" s="166"/>
      <c r="C105" s="166"/>
      <c r="D105" s="166"/>
      <c r="E105" s="166"/>
      <c r="F105" s="167"/>
    </row>
    <row r="106" spans="1:13" s="51" customFormat="1" ht="30" customHeight="1">
      <c r="A106" s="12" t="s">
        <v>4</v>
      </c>
      <c r="B106" s="13" t="s">
        <v>26</v>
      </c>
      <c r="C106" s="14" t="s">
        <v>27</v>
      </c>
      <c r="D106" s="14" t="s">
        <v>28</v>
      </c>
      <c r="E106" s="15" t="s">
        <v>29</v>
      </c>
      <c r="F106" s="16" t="s">
        <v>30</v>
      </c>
      <c r="G106"/>
      <c r="H106"/>
      <c r="I106"/>
      <c r="J106"/>
      <c r="K106"/>
      <c r="L106"/>
      <c r="M106"/>
    </row>
    <row r="107" spans="1:13" ht="48.75" customHeight="1">
      <c r="A107" s="22">
        <v>16.010000000000002</v>
      </c>
      <c r="B107" s="27" t="s">
        <v>97</v>
      </c>
      <c r="C107" s="19" t="s">
        <v>37</v>
      </c>
      <c r="D107" s="25">
        <v>859.5</v>
      </c>
      <c r="E107" s="21"/>
      <c r="F107" s="21">
        <f>D107*E107</f>
        <v>0</v>
      </c>
    </row>
    <row r="108" spans="1:13" ht="36" customHeight="1">
      <c r="A108" s="22">
        <v>16.02</v>
      </c>
      <c r="B108" s="27" t="s">
        <v>98</v>
      </c>
      <c r="C108" s="19" t="s">
        <v>37</v>
      </c>
      <c r="D108" s="25">
        <v>170</v>
      </c>
      <c r="E108" s="21"/>
      <c r="F108" s="21">
        <f t="shared" ref="F108:F110" si="10">D108*E108</f>
        <v>0</v>
      </c>
    </row>
    <row r="109" spans="1:13" ht="39" customHeight="1">
      <c r="A109" s="22">
        <v>16.03</v>
      </c>
      <c r="B109" s="23" t="s">
        <v>99</v>
      </c>
      <c r="C109" s="19" t="s">
        <v>32</v>
      </c>
      <c r="D109" s="55">
        <v>75</v>
      </c>
      <c r="E109" s="21"/>
      <c r="F109" s="21">
        <f t="shared" si="10"/>
        <v>0</v>
      </c>
    </row>
    <row r="110" spans="1:13" ht="42" customHeight="1">
      <c r="A110" s="22">
        <v>16.04</v>
      </c>
      <c r="B110" s="18" t="s">
        <v>63</v>
      </c>
      <c r="C110" s="56" t="s">
        <v>37</v>
      </c>
      <c r="D110" s="25">
        <v>46</v>
      </c>
      <c r="E110" s="21"/>
      <c r="F110" s="21">
        <f t="shared" si="10"/>
        <v>0</v>
      </c>
    </row>
    <row r="111" spans="1:13" ht="30" customHeight="1">
      <c r="A111" s="168" t="s">
        <v>40</v>
      </c>
      <c r="B111" s="169"/>
      <c r="C111" s="169"/>
      <c r="D111" s="169"/>
      <c r="E111" s="170"/>
      <c r="F111" s="26">
        <f>SUM(F107:F110)</f>
        <v>0</v>
      </c>
    </row>
    <row r="112" spans="1:13" ht="36.75" customHeight="1">
      <c r="A112" s="165" t="s">
        <v>100</v>
      </c>
      <c r="B112" s="166"/>
      <c r="C112" s="166"/>
      <c r="D112" s="166"/>
      <c r="E112" s="166"/>
      <c r="F112" s="167"/>
    </row>
    <row r="113" spans="1:13" s="51" customFormat="1" ht="30" customHeight="1">
      <c r="A113" s="12" t="s">
        <v>4</v>
      </c>
      <c r="B113" s="13" t="s">
        <v>26</v>
      </c>
      <c r="C113" s="14" t="s">
        <v>27</v>
      </c>
      <c r="D113" s="14" t="s">
        <v>28</v>
      </c>
      <c r="E113" s="15" t="s">
        <v>29</v>
      </c>
      <c r="F113" s="16" t="s">
        <v>30</v>
      </c>
      <c r="G113"/>
      <c r="H113"/>
      <c r="I113"/>
      <c r="J113"/>
      <c r="K113"/>
      <c r="L113"/>
      <c r="M113"/>
    </row>
    <row r="114" spans="1:13" ht="52.5" customHeight="1">
      <c r="A114" s="22">
        <v>17.010000000000002</v>
      </c>
      <c r="B114" s="27" t="s">
        <v>101</v>
      </c>
      <c r="C114" s="19" t="s">
        <v>37</v>
      </c>
      <c r="D114" s="25">
        <v>543</v>
      </c>
      <c r="E114" s="21"/>
      <c r="F114" s="21">
        <f>D114*E114</f>
        <v>0</v>
      </c>
    </row>
    <row r="115" spans="1:13" ht="33" customHeight="1">
      <c r="A115" s="22">
        <v>17.02</v>
      </c>
      <c r="B115" s="27" t="s">
        <v>102</v>
      </c>
      <c r="C115" s="19" t="s">
        <v>37</v>
      </c>
      <c r="D115" s="25">
        <v>128</v>
      </c>
      <c r="E115" s="21"/>
      <c r="F115" s="21">
        <f t="shared" ref="F115:F117" si="11">D115*E115</f>
        <v>0</v>
      </c>
    </row>
    <row r="116" spans="1:13" ht="36" customHeight="1">
      <c r="A116" s="22">
        <v>17.03</v>
      </c>
      <c r="B116" s="23" t="s">
        <v>103</v>
      </c>
      <c r="C116" s="19" t="s">
        <v>32</v>
      </c>
      <c r="D116" s="25">
        <v>64</v>
      </c>
      <c r="E116" s="21"/>
      <c r="F116" s="21">
        <f t="shared" si="11"/>
        <v>0</v>
      </c>
    </row>
    <row r="117" spans="1:13" ht="39.75" customHeight="1">
      <c r="A117" s="22">
        <v>17.04</v>
      </c>
      <c r="B117" s="18" t="s">
        <v>104</v>
      </c>
      <c r="C117" s="19" t="s">
        <v>37</v>
      </c>
      <c r="D117" s="25">
        <v>124</v>
      </c>
      <c r="E117" s="21"/>
      <c r="F117" s="21">
        <f t="shared" si="11"/>
        <v>0</v>
      </c>
    </row>
    <row r="118" spans="1:13" ht="30" customHeight="1">
      <c r="A118" s="168" t="s">
        <v>40</v>
      </c>
      <c r="B118" s="169"/>
      <c r="C118" s="169"/>
      <c r="D118" s="169"/>
      <c r="E118" s="170"/>
      <c r="F118" s="26">
        <f>SUM(F114:F117)</f>
        <v>0</v>
      </c>
    </row>
    <row r="119" spans="1:13" ht="30" customHeight="1">
      <c r="A119" s="165" t="s">
        <v>105</v>
      </c>
      <c r="B119" s="166"/>
      <c r="C119" s="166"/>
      <c r="D119" s="166"/>
      <c r="E119" s="166"/>
      <c r="F119" s="167"/>
    </row>
    <row r="120" spans="1:13" s="51" customFormat="1" ht="30" customHeight="1">
      <c r="A120" s="12" t="s">
        <v>4</v>
      </c>
      <c r="B120" s="13" t="s">
        <v>26</v>
      </c>
      <c r="C120" s="14" t="s">
        <v>27</v>
      </c>
      <c r="D120" s="14" t="s">
        <v>28</v>
      </c>
      <c r="E120" s="15" t="s">
        <v>29</v>
      </c>
      <c r="F120" s="16" t="s">
        <v>30</v>
      </c>
      <c r="G120"/>
      <c r="H120"/>
      <c r="I120"/>
      <c r="J120"/>
      <c r="K120"/>
      <c r="L120"/>
      <c r="M120"/>
    </row>
    <row r="121" spans="1:13" ht="50.25" customHeight="1">
      <c r="A121" s="22">
        <v>18.010000000000002</v>
      </c>
      <c r="B121" s="27" t="s">
        <v>106</v>
      </c>
      <c r="C121" s="19" t="s">
        <v>37</v>
      </c>
      <c r="D121" s="25">
        <v>120</v>
      </c>
      <c r="E121" s="21"/>
      <c r="F121" s="21">
        <f t="shared" ref="F121:F123" si="12">D121*E121</f>
        <v>0</v>
      </c>
    </row>
    <row r="122" spans="1:13" ht="38.25" customHeight="1">
      <c r="A122" s="22">
        <v>18.02</v>
      </c>
      <c r="B122" s="27" t="s">
        <v>107</v>
      </c>
      <c r="C122" s="19" t="s">
        <v>37</v>
      </c>
      <c r="D122" s="25">
        <v>61</v>
      </c>
      <c r="E122" s="21"/>
      <c r="F122" s="21">
        <f t="shared" si="12"/>
        <v>0</v>
      </c>
    </row>
    <row r="123" spans="1:13" ht="40.5" customHeight="1">
      <c r="A123" s="22">
        <v>18.03</v>
      </c>
      <c r="B123" s="23" t="s">
        <v>108</v>
      </c>
      <c r="C123" s="19" t="s">
        <v>32</v>
      </c>
      <c r="D123" s="25">
        <v>18.5</v>
      </c>
      <c r="E123" s="21"/>
      <c r="F123" s="21">
        <f t="shared" si="12"/>
        <v>0</v>
      </c>
    </row>
    <row r="124" spans="1:13" ht="30" customHeight="1">
      <c r="A124" s="168" t="s">
        <v>40</v>
      </c>
      <c r="B124" s="169"/>
      <c r="C124" s="169"/>
      <c r="D124" s="169"/>
      <c r="E124" s="170"/>
      <c r="F124" s="26">
        <f>SUM(F121:F123)</f>
        <v>0</v>
      </c>
    </row>
    <row r="125" spans="1:13" ht="30" customHeight="1">
      <c r="A125" s="165" t="s">
        <v>109</v>
      </c>
      <c r="B125" s="166"/>
      <c r="C125" s="166"/>
      <c r="D125" s="166"/>
      <c r="E125" s="166"/>
      <c r="F125" s="167"/>
    </row>
    <row r="126" spans="1:13" s="51" customFormat="1" ht="30" customHeight="1">
      <c r="A126" s="12" t="s">
        <v>4</v>
      </c>
      <c r="B126" s="13" t="s">
        <v>26</v>
      </c>
      <c r="C126" s="14" t="s">
        <v>27</v>
      </c>
      <c r="D126" s="14" t="s">
        <v>28</v>
      </c>
      <c r="E126" s="15" t="s">
        <v>29</v>
      </c>
      <c r="F126" s="16" t="s">
        <v>30</v>
      </c>
      <c r="G126"/>
      <c r="H126"/>
      <c r="I126"/>
      <c r="J126"/>
      <c r="K126"/>
      <c r="L126"/>
      <c r="M126"/>
    </row>
    <row r="127" spans="1:13" ht="52.5" customHeight="1">
      <c r="A127" s="22">
        <v>19.010000000000002</v>
      </c>
      <c r="B127" s="27" t="s">
        <v>110</v>
      </c>
      <c r="C127" s="19" t="s">
        <v>37</v>
      </c>
      <c r="D127" s="25">
        <v>131.80000000000001</v>
      </c>
      <c r="E127" s="21"/>
      <c r="F127" s="21">
        <f t="shared" ref="F127:F128" si="13">D127*E127</f>
        <v>0</v>
      </c>
    </row>
    <row r="128" spans="1:13" ht="37.5" customHeight="1">
      <c r="A128" s="22">
        <v>19.02</v>
      </c>
      <c r="B128" s="27" t="s">
        <v>111</v>
      </c>
      <c r="C128" s="19" t="s">
        <v>32</v>
      </c>
      <c r="D128" s="25">
        <v>22</v>
      </c>
      <c r="E128" s="21"/>
      <c r="F128" s="21">
        <f t="shared" si="13"/>
        <v>0</v>
      </c>
    </row>
    <row r="129" spans="1:8" ht="30" customHeight="1">
      <c r="A129" s="168" t="s">
        <v>40</v>
      </c>
      <c r="B129" s="169"/>
      <c r="C129" s="169"/>
      <c r="D129" s="169"/>
      <c r="E129" s="170"/>
      <c r="F129" s="26">
        <f>SUM(F127:F128)</f>
        <v>0</v>
      </c>
    </row>
    <row r="130" spans="1:8" ht="30" customHeight="1">
      <c r="A130" s="165" t="s">
        <v>112</v>
      </c>
      <c r="B130" s="166"/>
      <c r="C130" s="166"/>
      <c r="D130" s="166"/>
      <c r="E130" s="166"/>
      <c r="F130" s="167"/>
    </row>
    <row r="131" spans="1:8" s="51" customFormat="1" ht="30" customHeight="1">
      <c r="A131" s="12" t="s">
        <v>4</v>
      </c>
      <c r="B131" s="13" t="s">
        <v>26</v>
      </c>
      <c r="C131" s="14" t="s">
        <v>27</v>
      </c>
      <c r="D131" s="14" t="s">
        <v>28</v>
      </c>
      <c r="E131" s="15" t="s">
        <v>29</v>
      </c>
      <c r="F131" s="16" t="s">
        <v>30</v>
      </c>
    </row>
    <row r="132" spans="1:8" ht="50.25" customHeight="1">
      <c r="A132" s="22">
        <v>20.010000000000002</v>
      </c>
      <c r="B132" s="27" t="s">
        <v>113</v>
      </c>
      <c r="C132" s="19" t="s">
        <v>37</v>
      </c>
      <c r="D132" s="25">
        <v>34.799999999999997</v>
      </c>
      <c r="E132" s="21"/>
      <c r="F132" s="21">
        <f t="shared" ref="F132:F134" si="14">D132*E132</f>
        <v>0</v>
      </c>
    </row>
    <row r="133" spans="1:8" ht="36.75" customHeight="1">
      <c r="A133" s="22">
        <v>20.02</v>
      </c>
      <c r="B133" s="27" t="s">
        <v>114</v>
      </c>
      <c r="C133" s="19" t="s">
        <v>37</v>
      </c>
      <c r="D133" s="25">
        <v>29</v>
      </c>
      <c r="E133" s="21"/>
      <c r="F133" s="21">
        <f t="shared" si="14"/>
        <v>0</v>
      </c>
    </row>
    <row r="134" spans="1:8" ht="39" customHeight="1">
      <c r="A134" s="22">
        <v>20.03</v>
      </c>
      <c r="B134" s="23" t="s">
        <v>115</v>
      </c>
      <c r="C134" s="19" t="s">
        <v>32</v>
      </c>
      <c r="D134" s="25">
        <v>14.4</v>
      </c>
      <c r="E134" s="21"/>
      <c r="F134" s="21">
        <f t="shared" si="14"/>
        <v>0</v>
      </c>
      <c r="H134" s="50"/>
    </row>
    <row r="135" spans="1:8" ht="30" customHeight="1">
      <c r="A135" s="168" t="s">
        <v>40</v>
      </c>
      <c r="B135" s="169"/>
      <c r="C135" s="169"/>
      <c r="D135" s="169"/>
      <c r="E135" s="170"/>
      <c r="F135" s="26">
        <f>SUM(F132:F134)</f>
        <v>0</v>
      </c>
    </row>
    <row r="136" spans="1:8" ht="30" customHeight="1">
      <c r="A136" s="165" t="s">
        <v>116</v>
      </c>
      <c r="B136" s="166"/>
      <c r="C136" s="166"/>
      <c r="D136" s="166"/>
      <c r="E136" s="166"/>
      <c r="F136" s="167"/>
    </row>
    <row r="137" spans="1:8" s="51" customFormat="1" ht="30" customHeight="1">
      <c r="A137" s="12" t="s">
        <v>4</v>
      </c>
      <c r="B137" s="13" t="s">
        <v>26</v>
      </c>
      <c r="C137" s="14" t="s">
        <v>27</v>
      </c>
      <c r="D137" s="14" t="s">
        <v>28</v>
      </c>
      <c r="E137" s="15" t="s">
        <v>29</v>
      </c>
      <c r="F137" s="16" t="s">
        <v>30</v>
      </c>
    </row>
    <row r="138" spans="1:8" ht="52.5" customHeight="1">
      <c r="A138" s="22">
        <v>21.01</v>
      </c>
      <c r="B138" s="27" t="s">
        <v>117</v>
      </c>
      <c r="C138" s="19" t="s">
        <v>37</v>
      </c>
      <c r="D138" s="25">
        <v>140.30000000000001</v>
      </c>
      <c r="E138" s="21"/>
      <c r="F138" s="21">
        <f t="shared" ref="F138:F141" si="15">D138*E138</f>
        <v>0</v>
      </c>
    </row>
    <row r="139" spans="1:8" ht="38.25" customHeight="1">
      <c r="A139" s="22">
        <v>21.02</v>
      </c>
      <c r="B139" s="27" t="s">
        <v>118</v>
      </c>
      <c r="C139" s="19" t="s">
        <v>37</v>
      </c>
      <c r="D139" s="25">
        <v>82</v>
      </c>
      <c r="E139" s="21"/>
      <c r="F139" s="21">
        <f t="shared" si="15"/>
        <v>0</v>
      </c>
    </row>
    <row r="140" spans="1:8" ht="38.25" customHeight="1">
      <c r="A140" s="22">
        <v>21.03</v>
      </c>
      <c r="B140" s="23" t="s">
        <v>119</v>
      </c>
      <c r="C140" s="19" t="s">
        <v>32</v>
      </c>
      <c r="D140" s="25">
        <v>41</v>
      </c>
      <c r="E140" s="21"/>
      <c r="F140" s="21">
        <f t="shared" si="15"/>
        <v>0</v>
      </c>
    </row>
    <row r="141" spans="1:8" ht="39" customHeight="1">
      <c r="A141" s="22">
        <v>21.04</v>
      </c>
      <c r="B141" s="18" t="s">
        <v>120</v>
      </c>
      <c r="C141" s="19" t="s">
        <v>37</v>
      </c>
      <c r="D141" s="25">
        <v>42.4</v>
      </c>
      <c r="E141" s="21"/>
      <c r="F141" s="21">
        <f t="shared" si="15"/>
        <v>0</v>
      </c>
    </row>
    <row r="142" spans="1:8" ht="30" customHeight="1">
      <c r="A142" s="168" t="s">
        <v>40</v>
      </c>
      <c r="B142" s="169"/>
      <c r="C142" s="169"/>
      <c r="D142" s="169"/>
      <c r="E142" s="170"/>
      <c r="F142" s="26">
        <f>SUM(F138:F141)</f>
        <v>0</v>
      </c>
    </row>
    <row r="143" spans="1:8" ht="30" customHeight="1">
      <c r="A143" s="165" t="s">
        <v>121</v>
      </c>
      <c r="B143" s="166"/>
      <c r="C143" s="166"/>
      <c r="D143" s="166"/>
      <c r="E143" s="166"/>
      <c r="F143" s="167"/>
    </row>
    <row r="144" spans="1:8" s="51" customFormat="1" ht="30" customHeight="1">
      <c r="A144" s="12" t="s">
        <v>4</v>
      </c>
      <c r="B144" s="13" t="s">
        <v>26</v>
      </c>
      <c r="C144" s="14" t="s">
        <v>27</v>
      </c>
      <c r="D144" s="14" t="s">
        <v>28</v>
      </c>
      <c r="E144" s="15" t="s">
        <v>29</v>
      </c>
      <c r="F144" s="16" t="s">
        <v>30</v>
      </c>
    </row>
    <row r="145" spans="1:8" ht="54" customHeight="1">
      <c r="A145" s="22">
        <v>22.01</v>
      </c>
      <c r="B145" s="52" t="s">
        <v>122</v>
      </c>
      <c r="C145" s="19" t="s">
        <v>37</v>
      </c>
      <c r="D145" s="25">
        <v>1129.2</v>
      </c>
      <c r="E145" s="21"/>
      <c r="F145" s="21">
        <f t="shared" ref="F145:F150" si="16">D145*E145</f>
        <v>0</v>
      </c>
      <c r="H145" s="50"/>
    </row>
    <row r="146" spans="1:8" ht="37.5" customHeight="1">
      <c r="A146" s="22">
        <v>22.02</v>
      </c>
      <c r="B146" s="52" t="s">
        <v>123</v>
      </c>
      <c r="C146" s="19" t="s">
        <v>37</v>
      </c>
      <c r="D146" s="25">
        <v>174</v>
      </c>
      <c r="E146" s="21"/>
      <c r="F146" s="21">
        <f t="shared" si="16"/>
        <v>0</v>
      </c>
      <c r="H146" s="50"/>
    </row>
    <row r="147" spans="1:8" ht="39.75" customHeight="1">
      <c r="A147" s="22">
        <v>22.03</v>
      </c>
      <c r="B147" s="18" t="s">
        <v>124</v>
      </c>
      <c r="C147" s="19" t="s">
        <v>37</v>
      </c>
      <c r="D147" s="25">
        <v>575</v>
      </c>
      <c r="E147" s="21"/>
      <c r="F147" s="21">
        <f t="shared" si="16"/>
        <v>0</v>
      </c>
    </row>
    <row r="148" spans="1:8" ht="36" customHeight="1">
      <c r="A148" s="22">
        <v>22.04</v>
      </c>
      <c r="B148" s="18" t="s">
        <v>125</v>
      </c>
      <c r="C148" s="19" t="s">
        <v>32</v>
      </c>
      <c r="D148" s="25">
        <v>57.75</v>
      </c>
      <c r="E148" s="21"/>
      <c r="F148" s="21">
        <f t="shared" si="16"/>
        <v>0</v>
      </c>
    </row>
    <row r="149" spans="1:8" ht="38.25" customHeight="1">
      <c r="A149" s="22">
        <v>22.05</v>
      </c>
      <c r="B149" s="46" t="s">
        <v>126</v>
      </c>
      <c r="C149" s="19" t="s">
        <v>32</v>
      </c>
      <c r="D149" s="25">
        <v>70</v>
      </c>
      <c r="E149" s="21"/>
      <c r="F149" s="21">
        <f t="shared" si="16"/>
        <v>0</v>
      </c>
    </row>
    <row r="150" spans="1:8" ht="39" customHeight="1">
      <c r="A150" s="22">
        <v>22.06</v>
      </c>
      <c r="B150" s="46" t="s">
        <v>127</v>
      </c>
      <c r="C150" s="19" t="s">
        <v>32</v>
      </c>
      <c r="D150" s="25">
        <v>18</v>
      </c>
      <c r="E150" s="21"/>
      <c r="F150" s="21">
        <f t="shared" si="16"/>
        <v>0</v>
      </c>
    </row>
    <row r="151" spans="1:8" ht="30" customHeight="1">
      <c r="A151" s="168" t="s">
        <v>40</v>
      </c>
      <c r="B151" s="169"/>
      <c r="C151" s="169"/>
      <c r="D151" s="169"/>
      <c r="E151" s="170"/>
      <c r="F151" s="26">
        <f>SUM(F145:F150)</f>
        <v>0</v>
      </c>
    </row>
    <row r="152" spans="1:8" ht="30" customHeight="1">
      <c r="A152" s="165" t="s">
        <v>128</v>
      </c>
      <c r="B152" s="166"/>
      <c r="C152" s="166"/>
      <c r="D152" s="166"/>
      <c r="E152" s="166"/>
      <c r="F152" s="167"/>
    </row>
    <row r="153" spans="1:8" s="51" customFormat="1" ht="30" customHeight="1">
      <c r="A153" s="12" t="s">
        <v>4</v>
      </c>
      <c r="B153" s="13" t="s">
        <v>26</v>
      </c>
      <c r="C153" s="14" t="s">
        <v>27</v>
      </c>
      <c r="D153" s="14" t="s">
        <v>28</v>
      </c>
      <c r="E153" s="15" t="s">
        <v>29</v>
      </c>
      <c r="F153" s="16" t="s">
        <v>30</v>
      </c>
    </row>
    <row r="154" spans="1:8" ht="57.75" customHeight="1">
      <c r="A154" s="22">
        <v>23.01</v>
      </c>
      <c r="B154" s="27" t="s">
        <v>129</v>
      </c>
      <c r="C154" s="19" t="s">
        <v>37</v>
      </c>
      <c r="D154" s="25">
        <v>166</v>
      </c>
      <c r="E154" s="21"/>
      <c r="F154" s="21">
        <f t="shared" ref="F154:F157" si="17">D154*E154</f>
        <v>0</v>
      </c>
      <c r="H154" s="50"/>
    </row>
    <row r="155" spans="1:8" ht="50.25" customHeight="1">
      <c r="A155" s="22">
        <v>23.02</v>
      </c>
      <c r="B155" s="27" t="s">
        <v>130</v>
      </c>
      <c r="C155" s="19" t="s">
        <v>37</v>
      </c>
      <c r="D155" s="25">
        <v>87</v>
      </c>
      <c r="E155" s="21"/>
      <c r="F155" s="21">
        <f t="shared" si="17"/>
        <v>0</v>
      </c>
    </row>
    <row r="156" spans="1:8" ht="36" customHeight="1">
      <c r="A156" s="22">
        <v>23.03</v>
      </c>
      <c r="B156" s="23" t="s">
        <v>131</v>
      </c>
      <c r="C156" s="19" t="s">
        <v>32</v>
      </c>
      <c r="D156" s="25">
        <v>41.3</v>
      </c>
      <c r="E156" s="21"/>
      <c r="F156" s="21">
        <f t="shared" si="17"/>
        <v>0</v>
      </c>
    </row>
    <row r="157" spans="1:8" ht="37.5" customHeight="1">
      <c r="A157" s="22">
        <v>23.04</v>
      </c>
      <c r="B157" s="18" t="s">
        <v>132</v>
      </c>
      <c r="C157" s="19" t="s">
        <v>37</v>
      </c>
      <c r="D157" s="25">
        <v>87</v>
      </c>
      <c r="E157" s="21"/>
      <c r="F157" s="21">
        <f t="shared" si="17"/>
        <v>0</v>
      </c>
    </row>
    <row r="158" spans="1:8" ht="30" customHeight="1">
      <c r="A158" s="168" t="s">
        <v>40</v>
      </c>
      <c r="B158" s="169"/>
      <c r="C158" s="169"/>
      <c r="D158" s="169"/>
      <c r="E158" s="170"/>
      <c r="F158" s="26">
        <f>SUM(F154:F157)</f>
        <v>0</v>
      </c>
    </row>
    <row r="159" spans="1:8" ht="30" customHeight="1">
      <c r="A159" s="165" t="s">
        <v>133</v>
      </c>
      <c r="B159" s="166"/>
      <c r="C159" s="166"/>
      <c r="D159" s="166"/>
      <c r="E159" s="166"/>
      <c r="F159" s="167"/>
    </row>
    <row r="160" spans="1:8" s="51" customFormat="1" ht="30" customHeight="1">
      <c r="A160" s="12" t="s">
        <v>4</v>
      </c>
      <c r="B160" s="13" t="s">
        <v>26</v>
      </c>
      <c r="C160" s="14" t="s">
        <v>27</v>
      </c>
      <c r="D160" s="14" t="s">
        <v>28</v>
      </c>
      <c r="E160" s="15" t="s">
        <v>29</v>
      </c>
      <c r="F160" s="16" t="s">
        <v>30</v>
      </c>
      <c r="H160" s="50"/>
    </row>
    <row r="161" spans="1:8" ht="37.5" customHeight="1">
      <c r="A161" s="22">
        <v>24.01</v>
      </c>
      <c r="B161" s="27" t="s">
        <v>134</v>
      </c>
      <c r="C161" s="19" t="s">
        <v>37</v>
      </c>
      <c r="D161" s="25">
        <v>213.3</v>
      </c>
      <c r="E161" s="21"/>
      <c r="F161" s="21">
        <f t="shared" ref="F161:F164" si="18">D161*E161</f>
        <v>0</v>
      </c>
      <c r="H161" s="50"/>
    </row>
    <row r="162" spans="1:8" ht="39" customHeight="1">
      <c r="A162" s="22">
        <v>24.02</v>
      </c>
      <c r="B162" s="27" t="s">
        <v>135</v>
      </c>
      <c r="C162" s="19" t="s">
        <v>37</v>
      </c>
      <c r="D162" s="25">
        <v>131</v>
      </c>
      <c r="E162" s="21"/>
      <c r="F162" s="21">
        <f t="shared" si="18"/>
        <v>0</v>
      </c>
    </row>
    <row r="163" spans="1:8" ht="36" customHeight="1">
      <c r="A163" s="22">
        <v>24.03</v>
      </c>
      <c r="B163" s="23" t="s">
        <v>136</v>
      </c>
      <c r="C163" s="19" t="s">
        <v>32</v>
      </c>
      <c r="D163" s="25">
        <v>65.42</v>
      </c>
      <c r="E163" s="21"/>
      <c r="F163" s="21">
        <f t="shared" si="18"/>
        <v>0</v>
      </c>
    </row>
    <row r="164" spans="1:8" ht="38.25" customHeight="1">
      <c r="A164" s="22">
        <v>24.04</v>
      </c>
      <c r="B164" s="18" t="s">
        <v>137</v>
      </c>
      <c r="C164" s="19" t="s">
        <v>37</v>
      </c>
      <c r="D164" s="25">
        <v>77.599999999999994</v>
      </c>
      <c r="E164" s="21"/>
      <c r="F164" s="21">
        <f t="shared" si="18"/>
        <v>0</v>
      </c>
    </row>
    <row r="165" spans="1:8" ht="30" customHeight="1">
      <c r="A165" s="168" t="s">
        <v>40</v>
      </c>
      <c r="B165" s="169"/>
      <c r="C165" s="169"/>
      <c r="D165" s="169"/>
      <c r="E165" s="170"/>
      <c r="F165" s="26">
        <f>SUM(F161:F164)</f>
        <v>0</v>
      </c>
    </row>
    <row r="166" spans="1:8" ht="30" customHeight="1">
      <c r="A166" s="165" t="s">
        <v>138</v>
      </c>
      <c r="B166" s="166"/>
      <c r="C166" s="166"/>
      <c r="D166" s="166"/>
      <c r="E166" s="166"/>
      <c r="F166" s="167"/>
      <c r="H166" s="50"/>
    </row>
    <row r="167" spans="1:8" s="51" customFormat="1" ht="30" customHeight="1">
      <c r="A167" s="12" t="s">
        <v>4</v>
      </c>
      <c r="B167" s="13" t="s">
        <v>26</v>
      </c>
      <c r="C167" s="14" t="s">
        <v>27</v>
      </c>
      <c r="D167" s="14" t="s">
        <v>28</v>
      </c>
      <c r="E167" s="15" t="s">
        <v>29</v>
      </c>
      <c r="F167" s="16" t="s">
        <v>30</v>
      </c>
      <c r="H167" s="50"/>
    </row>
    <row r="168" spans="1:8" ht="38.25" customHeight="1">
      <c r="A168" s="22">
        <v>25.01</v>
      </c>
      <c r="B168" s="27" t="s">
        <v>139</v>
      </c>
      <c r="C168" s="19" t="s">
        <v>37</v>
      </c>
      <c r="D168" s="25">
        <v>141.80000000000001</v>
      </c>
      <c r="E168" s="21"/>
      <c r="F168" s="21">
        <f t="shared" ref="F168:F171" si="19">D168*E168</f>
        <v>0</v>
      </c>
    </row>
    <row r="169" spans="1:8" ht="36" customHeight="1">
      <c r="A169" s="22">
        <v>25.02</v>
      </c>
      <c r="B169" s="27" t="s">
        <v>140</v>
      </c>
      <c r="C169" s="19" t="s">
        <v>37</v>
      </c>
      <c r="D169" s="25">
        <v>94</v>
      </c>
      <c r="E169" s="21"/>
      <c r="F169" s="21">
        <f t="shared" si="19"/>
        <v>0</v>
      </c>
    </row>
    <row r="170" spans="1:8" ht="39" customHeight="1">
      <c r="A170" s="22">
        <v>25.03</v>
      </c>
      <c r="B170" s="23" t="s">
        <v>141</v>
      </c>
      <c r="C170" s="19" t="s">
        <v>32</v>
      </c>
      <c r="D170" s="25">
        <v>46.8</v>
      </c>
      <c r="E170" s="21"/>
      <c r="F170" s="21">
        <f t="shared" si="19"/>
        <v>0</v>
      </c>
    </row>
    <row r="171" spans="1:8" ht="39" customHeight="1">
      <c r="A171" s="22">
        <v>25.04</v>
      </c>
      <c r="B171" s="18" t="s">
        <v>142</v>
      </c>
      <c r="C171" s="19" t="s">
        <v>37</v>
      </c>
      <c r="D171" s="25">
        <v>36.799999999999997</v>
      </c>
      <c r="E171" s="21"/>
      <c r="F171" s="21">
        <f t="shared" si="19"/>
        <v>0</v>
      </c>
    </row>
    <row r="172" spans="1:8" ht="30" customHeight="1">
      <c r="A172" s="168" t="s">
        <v>40</v>
      </c>
      <c r="B172" s="169"/>
      <c r="C172" s="169"/>
      <c r="D172" s="169"/>
      <c r="E172" s="170"/>
      <c r="F172" s="26">
        <f>SUM(F168:F171)</f>
        <v>0</v>
      </c>
    </row>
    <row r="173" spans="1:8" ht="30" customHeight="1">
      <c r="A173" s="165" t="s">
        <v>143</v>
      </c>
      <c r="B173" s="166"/>
      <c r="C173" s="166"/>
      <c r="D173" s="166"/>
      <c r="E173" s="166"/>
      <c r="F173" s="167"/>
      <c r="H173" s="50"/>
    </row>
    <row r="174" spans="1:8" s="51" customFormat="1" ht="30" customHeight="1">
      <c r="A174" s="12" t="s">
        <v>4</v>
      </c>
      <c r="B174" s="13" t="s">
        <v>26</v>
      </c>
      <c r="C174" s="14" t="s">
        <v>27</v>
      </c>
      <c r="D174" s="14" t="s">
        <v>28</v>
      </c>
      <c r="E174" s="15" t="s">
        <v>29</v>
      </c>
      <c r="F174" s="16" t="s">
        <v>30</v>
      </c>
    </row>
    <row r="175" spans="1:8" ht="51" customHeight="1">
      <c r="A175" s="22">
        <v>36.01</v>
      </c>
      <c r="B175" s="52" t="s">
        <v>144</v>
      </c>
      <c r="C175" s="19" t="s">
        <v>37</v>
      </c>
      <c r="D175" s="25">
        <v>1061.9000000000001</v>
      </c>
      <c r="E175" s="21"/>
      <c r="F175" s="21">
        <f t="shared" ref="F175:F179" si="20">D175*E175</f>
        <v>0</v>
      </c>
    </row>
    <row r="176" spans="1:8" ht="32.25" customHeight="1">
      <c r="A176" s="22">
        <v>26.02</v>
      </c>
      <c r="B176" s="52" t="s">
        <v>145</v>
      </c>
      <c r="C176" s="19" t="s">
        <v>37</v>
      </c>
      <c r="D176" s="25">
        <v>169</v>
      </c>
      <c r="E176" s="21"/>
      <c r="F176" s="21">
        <f t="shared" si="20"/>
        <v>0</v>
      </c>
    </row>
    <row r="177" spans="1:8" ht="39.75" customHeight="1">
      <c r="A177" s="22">
        <v>26.03</v>
      </c>
      <c r="B177" s="18" t="s">
        <v>146</v>
      </c>
      <c r="C177" s="19" t="s">
        <v>37</v>
      </c>
      <c r="D177" s="25">
        <v>196</v>
      </c>
      <c r="E177" s="21"/>
      <c r="F177" s="21">
        <f t="shared" si="20"/>
        <v>0</v>
      </c>
    </row>
    <row r="178" spans="1:8" ht="37.5" customHeight="1">
      <c r="A178" s="22">
        <v>26.04</v>
      </c>
      <c r="B178" s="18" t="s">
        <v>147</v>
      </c>
      <c r="C178" s="19" t="s">
        <v>32</v>
      </c>
      <c r="D178" s="25">
        <v>96</v>
      </c>
      <c r="E178" s="21"/>
      <c r="F178" s="21">
        <f t="shared" si="20"/>
        <v>0</v>
      </c>
    </row>
    <row r="179" spans="1:8" ht="37.5" customHeight="1">
      <c r="A179" s="22">
        <v>26.05</v>
      </c>
      <c r="B179" s="46" t="s">
        <v>148</v>
      </c>
      <c r="C179" s="19" t="s">
        <v>37</v>
      </c>
      <c r="D179" s="25">
        <v>54.6</v>
      </c>
      <c r="E179" s="21"/>
      <c r="F179" s="21">
        <f t="shared" si="20"/>
        <v>0</v>
      </c>
    </row>
    <row r="180" spans="1:8" ht="30" customHeight="1">
      <c r="A180" s="168" t="s">
        <v>40</v>
      </c>
      <c r="B180" s="169"/>
      <c r="C180" s="169"/>
      <c r="D180" s="169"/>
      <c r="E180" s="170"/>
      <c r="F180" s="26">
        <f>SUM(F175:F179)</f>
        <v>0</v>
      </c>
    </row>
    <row r="181" spans="1:8" ht="30" customHeight="1">
      <c r="A181" s="165" t="s">
        <v>149</v>
      </c>
      <c r="B181" s="166"/>
      <c r="C181" s="166"/>
      <c r="D181" s="166"/>
      <c r="E181" s="166"/>
      <c r="F181" s="167"/>
      <c r="H181" s="50"/>
    </row>
    <row r="182" spans="1:8" s="51" customFormat="1" ht="30" customHeight="1">
      <c r="A182" s="12" t="s">
        <v>4</v>
      </c>
      <c r="B182" s="13" t="s">
        <v>26</v>
      </c>
      <c r="C182" s="14" t="s">
        <v>27</v>
      </c>
      <c r="D182" s="14" t="s">
        <v>28</v>
      </c>
      <c r="E182" s="15" t="s">
        <v>29</v>
      </c>
      <c r="F182" s="16" t="s">
        <v>30</v>
      </c>
    </row>
    <row r="183" spans="1:8" ht="38.25" customHeight="1">
      <c r="A183" s="22">
        <v>27.01</v>
      </c>
      <c r="B183" s="27" t="s">
        <v>150</v>
      </c>
      <c r="C183" s="19" t="s">
        <v>37</v>
      </c>
      <c r="D183" s="25">
        <v>722</v>
      </c>
      <c r="E183" s="21"/>
      <c r="F183" s="21">
        <f t="shared" ref="F183:F185" si="21">D183*E183</f>
        <v>0</v>
      </c>
    </row>
    <row r="184" spans="1:8" ht="36.75" customHeight="1">
      <c r="A184" s="22">
        <v>27.02</v>
      </c>
      <c r="B184" s="27" t="s">
        <v>151</v>
      </c>
      <c r="C184" s="19" t="s">
        <v>37</v>
      </c>
      <c r="D184" s="25">
        <v>201</v>
      </c>
      <c r="E184" s="21"/>
      <c r="F184" s="21">
        <f t="shared" si="21"/>
        <v>0</v>
      </c>
    </row>
    <row r="185" spans="1:8" ht="36.75" customHeight="1">
      <c r="A185" s="22">
        <v>27.03</v>
      </c>
      <c r="B185" s="23" t="s">
        <v>152</v>
      </c>
      <c r="C185" s="19" t="s">
        <v>32</v>
      </c>
      <c r="D185" s="25">
        <v>100.3</v>
      </c>
      <c r="E185" s="21"/>
      <c r="F185" s="21">
        <f t="shared" si="21"/>
        <v>0</v>
      </c>
    </row>
    <row r="186" spans="1:8" ht="30" customHeight="1">
      <c r="A186" s="168" t="s">
        <v>40</v>
      </c>
      <c r="B186" s="169"/>
      <c r="C186" s="169"/>
      <c r="D186" s="169"/>
      <c r="E186" s="170"/>
      <c r="F186" s="26">
        <f>SUM(F183:F185)</f>
        <v>0</v>
      </c>
    </row>
    <row r="187" spans="1:8" ht="30" customHeight="1">
      <c r="A187" s="165" t="s">
        <v>153</v>
      </c>
      <c r="B187" s="166"/>
      <c r="C187" s="166"/>
      <c r="D187" s="166"/>
      <c r="E187" s="166"/>
      <c r="F187" s="167"/>
    </row>
    <row r="188" spans="1:8" s="51" customFormat="1" ht="30" customHeight="1">
      <c r="A188" s="12" t="s">
        <v>4</v>
      </c>
      <c r="B188" s="13" t="s">
        <v>26</v>
      </c>
      <c r="C188" s="14" t="s">
        <v>27</v>
      </c>
      <c r="D188" s="14" t="s">
        <v>28</v>
      </c>
      <c r="E188" s="15" t="s">
        <v>29</v>
      </c>
      <c r="F188" s="16" t="s">
        <v>30</v>
      </c>
      <c r="H188" s="50"/>
    </row>
    <row r="189" spans="1:8" ht="54" customHeight="1">
      <c r="A189" s="22">
        <v>28.01</v>
      </c>
      <c r="B189" s="27" t="s">
        <v>154</v>
      </c>
      <c r="C189" s="19" t="s">
        <v>37</v>
      </c>
      <c r="D189" s="25">
        <v>583.1</v>
      </c>
      <c r="E189" s="21"/>
      <c r="F189" s="21">
        <f t="shared" ref="F189:F192" si="22">D189*E189</f>
        <v>0</v>
      </c>
    </row>
    <row r="190" spans="1:8" ht="52.5" customHeight="1">
      <c r="A190" s="22">
        <v>28.02</v>
      </c>
      <c r="B190" s="52" t="s">
        <v>155</v>
      </c>
      <c r="C190" s="19" t="s">
        <v>37</v>
      </c>
      <c r="D190" s="25">
        <v>87</v>
      </c>
      <c r="E190" s="21"/>
      <c r="F190" s="21">
        <f t="shared" si="22"/>
        <v>0</v>
      </c>
    </row>
    <row r="191" spans="1:8" ht="51" customHeight="1">
      <c r="A191" s="22">
        <v>28.03</v>
      </c>
      <c r="B191" s="23" t="s">
        <v>156</v>
      </c>
      <c r="C191" s="19" t="s">
        <v>37</v>
      </c>
      <c r="D191" s="25">
        <v>8</v>
      </c>
      <c r="E191" s="21"/>
      <c r="F191" s="21">
        <f t="shared" si="22"/>
        <v>0</v>
      </c>
    </row>
    <row r="192" spans="1:8" ht="44.25" customHeight="1">
      <c r="A192" s="22">
        <v>28.04</v>
      </c>
      <c r="B192" s="23" t="s">
        <v>157</v>
      </c>
      <c r="C192" s="19" t="s">
        <v>32</v>
      </c>
      <c r="D192" s="25">
        <v>43.5</v>
      </c>
      <c r="E192" s="21"/>
      <c r="F192" s="21">
        <f t="shared" si="22"/>
        <v>0</v>
      </c>
    </row>
    <row r="193" spans="1:8" ht="30" customHeight="1">
      <c r="A193" s="168" t="s">
        <v>40</v>
      </c>
      <c r="B193" s="169"/>
      <c r="C193" s="169"/>
      <c r="D193" s="169"/>
      <c r="E193" s="170"/>
      <c r="F193" s="26">
        <f>SUM(F189:F192)</f>
        <v>0</v>
      </c>
    </row>
    <row r="194" spans="1:8" ht="30" customHeight="1">
      <c r="A194" s="165" t="s">
        <v>158</v>
      </c>
      <c r="B194" s="166"/>
      <c r="C194" s="166"/>
      <c r="D194" s="166"/>
      <c r="E194" s="166"/>
      <c r="F194" s="167"/>
      <c r="H194" s="50"/>
    </row>
    <row r="195" spans="1:8" s="51" customFormat="1" ht="30" customHeight="1">
      <c r="A195" s="12" t="s">
        <v>4</v>
      </c>
      <c r="B195" s="13" t="s">
        <v>26</v>
      </c>
      <c r="C195" s="14" t="s">
        <v>27</v>
      </c>
      <c r="D195" s="14" t="s">
        <v>28</v>
      </c>
      <c r="E195" s="15" t="s">
        <v>29</v>
      </c>
      <c r="F195" s="16" t="s">
        <v>30</v>
      </c>
    </row>
    <row r="196" spans="1:8" ht="52.5" customHeight="1">
      <c r="A196" s="22">
        <v>29.01</v>
      </c>
      <c r="B196" s="27" t="s">
        <v>159</v>
      </c>
      <c r="C196" s="19" t="s">
        <v>37</v>
      </c>
      <c r="D196" s="25">
        <v>112</v>
      </c>
      <c r="E196" s="21"/>
      <c r="F196" s="21">
        <f t="shared" ref="F196:F197" si="23">D196*E196</f>
        <v>0</v>
      </c>
    </row>
    <row r="197" spans="1:8" ht="42" customHeight="1">
      <c r="A197" s="22">
        <v>29.03</v>
      </c>
      <c r="B197" s="23" t="s">
        <v>160</v>
      </c>
      <c r="C197" s="19" t="s">
        <v>32</v>
      </c>
      <c r="D197" s="25">
        <v>37.5</v>
      </c>
      <c r="E197" s="21"/>
      <c r="F197" s="21">
        <f t="shared" si="23"/>
        <v>0</v>
      </c>
    </row>
    <row r="198" spans="1:8" ht="30" customHeight="1">
      <c r="A198" s="168" t="s">
        <v>40</v>
      </c>
      <c r="B198" s="169"/>
      <c r="C198" s="169"/>
      <c r="D198" s="169"/>
      <c r="E198" s="170"/>
      <c r="F198" s="26">
        <f>SUM(F196:F197)</f>
        <v>0</v>
      </c>
    </row>
    <row r="199" spans="1:8" ht="30" customHeight="1">
      <c r="A199" s="165" t="s">
        <v>161</v>
      </c>
      <c r="B199" s="166"/>
      <c r="C199" s="166"/>
      <c r="D199" s="166"/>
      <c r="E199" s="166"/>
      <c r="F199" s="167"/>
    </row>
    <row r="200" spans="1:8" s="51" customFormat="1" ht="30" customHeight="1">
      <c r="A200" s="12" t="s">
        <v>4</v>
      </c>
      <c r="B200" s="13" t="s">
        <v>26</v>
      </c>
      <c r="C200" s="14" t="s">
        <v>27</v>
      </c>
      <c r="D200" s="14" t="s">
        <v>28</v>
      </c>
      <c r="E200" s="15" t="s">
        <v>29</v>
      </c>
      <c r="F200" s="16" t="s">
        <v>30</v>
      </c>
    </row>
    <row r="201" spans="1:8" ht="47.25" customHeight="1">
      <c r="A201" s="22">
        <v>30.01</v>
      </c>
      <c r="B201" s="52" t="s">
        <v>162</v>
      </c>
      <c r="C201" s="19" t="s">
        <v>37</v>
      </c>
      <c r="D201" s="25">
        <v>97</v>
      </c>
      <c r="E201" s="21"/>
      <c r="F201" s="21">
        <f t="shared" ref="F201:F204" si="24">D201*E201</f>
        <v>0</v>
      </c>
    </row>
    <row r="202" spans="1:8" ht="38.25" customHeight="1">
      <c r="A202" s="22">
        <v>30.02</v>
      </c>
      <c r="B202" s="52" t="s">
        <v>163</v>
      </c>
      <c r="C202" s="19" t="s">
        <v>37</v>
      </c>
      <c r="D202" s="25">
        <v>81</v>
      </c>
      <c r="E202" s="21"/>
      <c r="F202" s="21">
        <f t="shared" si="24"/>
        <v>0</v>
      </c>
      <c r="H202" s="50"/>
    </row>
    <row r="203" spans="1:8" ht="36" customHeight="1">
      <c r="A203" s="22">
        <v>30.03</v>
      </c>
      <c r="B203" s="18" t="s">
        <v>164</v>
      </c>
      <c r="C203" s="19" t="s">
        <v>32</v>
      </c>
      <c r="D203" s="25">
        <v>40.299999999999997</v>
      </c>
      <c r="E203" s="21"/>
      <c r="F203" s="21">
        <f t="shared" si="24"/>
        <v>0</v>
      </c>
    </row>
    <row r="204" spans="1:8" ht="37.5" customHeight="1">
      <c r="A204" s="22">
        <v>30.04</v>
      </c>
      <c r="B204" s="18" t="s">
        <v>165</v>
      </c>
      <c r="C204" s="19" t="s">
        <v>37</v>
      </c>
      <c r="D204" s="25">
        <v>80.599999999999994</v>
      </c>
      <c r="E204" s="21"/>
      <c r="F204" s="21">
        <f t="shared" si="24"/>
        <v>0</v>
      </c>
    </row>
    <row r="205" spans="1:8" ht="30" customHeight="1">
      <c r="A205" s="168" t="s">
        <v>40</v>
      </c>
      <c r="B205" s="169"/>
      <c r="C205" s="169"/>
      <c r="D205" s="169"/>
      <c r="E205" s="170"/>
      <c r="F205" s="26">
        <f>SUM(F201:F204)</f>
        <v>0</v>
      </c>
    </row>
    <row r="206" spans="1:8" ht="30" customHeight="1">
      <c r="A206" s="165" t="s">
        <v>166</v>
      </c>
      <c r="B206" s="166"/>
      <c r="C206" s="166"/>
      <c r="D206" s="166"/>
      <c r="E206" s="166"/>
      <c r="F206" s="167"/>
    </row>
    <row r="207" spans="1:8" s="51" customFormat="1" ht="30" customHeight="1">
      <c r="A207" s="12" t="s">
        <v>4</v>
      </c>
      <c r="B207" s="13" t="s">
        <v>26</v>
      </c>
      <c r="C207" s="14" t="s">
        <v>27</v>
      </c>
      <c r="D207" s="14" t="s">
        <v>28</v>
      </c>
      <c r="E207" s="15" t="s">
        <v>29</v>
      </c>
      <c r="F207" s="16" t="s">
        <v>30</v>
      </c>
    </row>
    <row r="208" spans="1:8" ht="54" customHeight="1">
      <c r="A208" s="22">
        <v>31.01</v>
      </c>
      <c r="B208" s="52" t="s">
        <v>167</v>
      </c>
      <c r="C208" s="19" t="s">
        <v>37</v>
      </c>
      <c r="D208" s="25">
        <v>54.3</v>
      </c>
      <c r="E208" s="21"/>
      <c r="F208" s="21">
        <f t="shared" ref="F208:F211" si="25">D208*E208</f>
        <v>0</v>
      </c>
    </row>
    <row r="209" spans="1:8" ht="54" customHeight="1">
      <c r="A209" s="22">
        <v>31.02</v>
      </c>
      <c r="B209" s="52" t="s">
        <v>168</v>
      </c>
      <c r="C209" s="19" t="s">
        <v>37</v>
      </c>
      <c r="D209" s="25">
        <v>41</v>
      </c>
      <c r="E209" s="21"/>
      <c r="F209" s="21">
        <f t="shared" si="25"/>
        <v>0</v>
      </c>
    </row>
    <row r="210" spans="1:8" ht="50.25" customHeight="1">
      <c r="A210" s="22">
        <v>31.03</v>
      </c>
      <c r="B210" s="18" t="s">
        <v>169</v>
      </c>
      <c r="C210" s="19" t="s">
        <v>32</v>
      </c>
      <c r="D210" s="25">
        <v>26.7</v>
      </c>
      <c r="E210" s="21"/>
      <c r="F210" s="21">
        <f t="shared" si="25"/>
        <v>0</v>
      </c>
    </row>
    <row r="211" spans="1:8" ht="40.5" customHeight="1">
      <c r="A211" s="22">
        <v>31.04</v>
      </c>
      <c r="B211" s="18" t="s">
        <v>170</v>
      </c>
      <c r="C211" s="19" t="s">
        <v>37</v>
      </c>
      <c r="D211" s="25">
        <v>41.2</v>
      </c>
      <c r="E211" s="21"/>
      <c r="F211" s="21">
        <f t="shared" si="25"/>
        <v>0</v>
      </c>
    </row>
    <row r="212" spans="1:8" ht="30" customHeight="1">
      <c r="A212" s="168" t="s">
        <v>40</v>
      </c>
      <c r="B212" s="169"/>
      <c r="C212" s="169"/>
      <c r="D212" s="169"/>
      <c r="E212" s="170"/>
      <c r="F212" s="26">
        <f>SUM(F208:F211)</f>
        <v>0</v>
      </c>
    </row>
    <row r="213" spans="1:8" ht="30" customHeight="1">
      <c r="A213" s="165" t="s">
        <v>171</v>
      </c>
      <c r="B213" s="166"/>
      <c r="C213" s="166"/>
      <c r="D213" s="166"/>
      <c r="E213" s="166"/>
      <c r="F213" s="167"/>
      <c r="H213" s="50"/>
    </row>
    <row r="214" spans="1:8" s="51" customFormat="1" ht="30" customHeight="1">
      <c r="A214" s="12" t="s">
        <v>4</v>
      </c>
      <c r="B214" s="13" t="s">
        <v>26</v>
      </c>
      <c r="C214" s="14" t="s">
        <v>27</v>
      </c>
      <c r="D214" s="14" t="s">
        <v>28</v>
      </c>
      <c r="E214" s="15" t="s">
        <v>29</v>
      </c>
      <c r="F214" s="16" t="s">
        <v>30</v>
      </c>
    </row>
    <row r="215" spans="1:8" ht="36" customHeight="1">
      <c r="A215" s="22">
        <v>32.01</v>
      </c>
      <c r="B215" s="52" t="s">
        <v>172</v>
      </c>
      <c r="C215" s="19" t="s">
        <v>37</v>
      </c>
      <c r="D215" s="25">
        <v>42</v>
      </c>
      <c r="E215" s="21"/>
      <c r="F215" s="21">
        <f t="shared" ref="F215:F217" si="26">D215*E215</f>
        <v>0</v>
      </c>
    </row>
    <row r="216" spans="1:8" ht="36.75" customHeight="1">
      <c r="A216" s="22">
        <v>32.020000000000003</v>
      </c>
      <c r="B216" s="18" t="s">
        <v>173</v>
      </c>
      <c r="C216" s="19" t="s">
        <v>32</v>
      </c>
      <c r="D216" s="25">
        <v>20.9</v>
      </c>
      <c r="E216" s="21"/>
      <c r="F216" s="21">
        <f t="shared" si="26"/>
        <v>0</v>
      </c>
    </row>
    <row r="217" spans="1:8" ht="37.5" customHeight="1">
      <c r="A217" s="22">
        <v>32.03</v>
      </c>
      <c r="B217" s="18" t="s">
        <v>174</v>
      </c>
      <c r="C217" s="19" t="s">
        <v>37</v>
      </c>
      <c r="D217" s="25">
        <v>41.4</v>
      </c>
      <c r="E217" s="21"/>
      <c r="F217" s="21">
        <f t="shared" si="26"/>
        <v>0</v>
      </c>
    </row>
    <row r="218" spans="1:8" ht="30" customHeight="1">
      <c r="A218" s="168" t="s">
        <v>40</v>
      </c>
      <c r="B218" s="169"/>
      <c r="C218" s="169"/>
      <c r="D218" s="169"/>
      <c r="E218" s="170"/>
      <c r="F218" s="26">
        <f>SUM(F215:F217)</f>
        <v>0</v>
      </c>
    </row>
    <row r="219" spans="1:8" ht="30" customHeight="1">
      <c r="A219" s="165" t="s">
        <v>175</v>
      </c>
      <c r="B219" s="166"/>
      <c r="C219" s="166"/>
      <c r="D219" s="166"/>
      <c r="E219" s="166"/>
      <c r="F219" s="167"/>
      <c r="H219" s="50"/>
    </row>
    <row r="220" spans="1:8" s="51" customFormat="1" ht="30" customHeight="1">
      <c r="A220" s="12" t="s">
        <v>4</v>
      </c>
      <c r="B220" s="13" t="s">
        <v>26</v>
      </c>
      <c r="C220" s="14" t="s">
        <v>27</v>
      </c>
      <c r="D220" s="14" t="s">
        <v>28</v>
      </c>
      <c r="E220" s="15" t="s">
        <v>29</v>
      </c>
      <c r="F220" s="16" t="s">
        <v>30</v>
      </c>
    </row>
    <row r="221" spans="1:8" ht="38.25" customHeight="1">
      <c r="A221" s="22">
        <v>33.01</v>
      </c>
      <c r="B221" s="52" t="s">
        <v>172</v>
      </c>
      <c r="C221" s="19" t="s">
        <v>37</v>
      </c>
      <c r="D221" s="25">
        <v>42</v>
      </c>
      <c r="E221" s="21"/>
      <c r="F221" s="21">
        <f t="shared" ref="F221:F223" si="27">D221*E221</f>
        <v>0</v>
      </c>
    </row>
    <row r="222" spans="1:8" ht="36" customHeight="1">
      <c r="A222" s="22">
        <v>33.020000000000003</v>
      </c>
      <c r="B222" s="18" t="s">
        <v>176</v>
      </c>
      <c r="C222" s="19" t="s">
        <v>32</v>
      </c>
      <c r="D222" s="25">
        <v>20.9</v>
      </c>
      <c r="E222" s="21"/>
      <c r="F222" s="21">
        <f t="shared" si="27"/>
        <v>0</v>
      </c>
    </row>
    <row r="223" spans="1:8" ht="39" customHeight="1">
      <c r="A223" s="22">
        <v>33.03</v>
      </c>
      <c r="B223" s="18" t="s">
        <v>177</v>
      </c>
      <c r="C223" s="19" t="s">
        <v>37</v>
      </c>
      <c r="D223" s="25">
        <v>17.399999999999999</v>
      </c>
      <c r="E223" s="21"/>
      <c r="F223" s="21">
        <f t="shared" si="27"/>
        <v>0</v>
      </c>
    </row>
    <row r="224" spans="1:8" ht="30" customHeight="1">
      <c r="A224" s="168" t="s">
        <v>40</v>
      </c>
      <c r="B224" s="169"/>
      <c r="C224" s="169"/>
      <c r="D224" s="169"/>
      <c r="E224" s="170"/>
      <c r="F224" s="26">
        <f>SUM(F221:F223)</f>
        <v>0</v>
      </c>
    </row>
    <row r="225" spans="1:10" ht="30" customHeight="1">
      <c r="A225" s="165" t="s">
        <v>178</v>
      </c>
      <c r="B225" s="166"/>
      <c r="C225" s="166"/>
      <c r="D225" s="166"/>
      <c r="E225" s="166"/>
      <c r="F225" s="167"/>
      <c r="H225" s="50"/>
    </row>
    <row r="226" spans="1:10" s="51" customFormat="1" ht="30" customHeight="1">
      <c r="A226" s="12" t="s">
        <v>4</v>
      </c>
      <c r="B226" s="13" t="s">
        <v>26</v>
      </c>
      <c r="C226" s="14" t="s">
        <v>27</v>
      </c>
      <c r="D226" s="14" t="s">
        <v>28</v>
      </c>
      <c r="E226" s="15" t="s">
        <v>29</v>
      </c>
      <c r="F226" s="16" t="s">
        <v>30</v>
      </c>
    </row>
    <row r="227" spans="1:10" ht="39.75" customHeight="1">
      <c r="A227" s="22">
        <v>34.01</v>
      </c>
      <c r="B227" s="52" t="s">
        <v>172</v>
      </c>
      <c r="C227" s="19" t="s">
        <v>37</v>
      </c>
      <c r="D227" s="25">
        <v>42</v>
      </c>
      <c r="E227" s="21"/>
      <c r="F227" s="21">
        <f t="shared" ref="F227:F229" si="28">D227*E227</f>
        <v>0</v>
      </c>
    </row>
    <row r="228" spans="1:10" ht="42" customHeight="1">
      <c r="A228" s="22">
        <v>34.020000000000003</v>
      </c>
      <c r="B228" s="18" t="s">
        <v>173</v>
      </c>
      <c r="C228" s="19" t="s">
        <v>32</v>
      </c>
      <c r="D228" s="25">
        <v>20.9</v>
      </c>
      <c r="E228" s="21"/>
      <c r="F228" s="21">
        <f t="shared" si="28"/>
        <v>0</v>
      </c>
    </row>
    <row r="229" spans="1:10" ht="44.25" customHeight="1">
      <c r="A229" s="22">
        <v>34.03</v>
      </c>
      <c r="B229" s="18" t="s">
        <v>177</v>
      </c>
      <c r="C229" s="19" t="s">
        <v>37</v>
      </c>
      <c r="D229" s="25">
        <v>17.399999999999999</v>
      </c>
      <c r="E229" s="21"/>
      <c r="F229" s="21">
        <f t="shared" si="28"/>
        <v>0</v>
      </c>
      <c r="H229" s="177"/>
      <c r="I229" s="177"/>
      <c r="J229" s="177"/>
    </row>
    <row r="230" spans="1:10" ht="30" customHeight="1">
      <c r="A230" s="168" t="s">
        <v>40</v>
      </c>
      <c r="B230" s="169"/>
      <c r="C230" s="169"/>
      <c r="D230" s="169"/>
      <c r="E230" s="170"/>
      <c r="F230" s="26">
        <f>SUM(F227:F229)</f>
        <v>0</v>
      </c>
    </row>
    <row r="231" spans="1:10" ht="30" customHeight="1">
      <c r="A231" s="165" t="s">
        <v>179</v>
      </c>
      <c r="B231" s="166"/>
      <c r="C231" s="166"/>
      <c r="D231" s="166"/>
      <c r="E231" s="166"/>
      <c r="F231" s="167"/>
      <c r="H231" s="50"/>
    </row>
    <row r="232" spans="1:10" s="51" customFormat="1" ht="30" customHeight="1">
      <c r="A232" s="12" t="s">
        <v>4</v>
      </c>
      <c r="B232" s="13" t="s">
        <v>26</v>
      </c>
      <c r="C232" s="14" t="s">
        <v>27</v>
      </c>
      <c r="D232" s="14" t="s">
        <v>28</v>
      </c>
      <c r="E232" s="15" t="s">
        <v>29</v>
      </c>
      <c r="F232" s="16" t="s">
        <v>30</v>
      </c>
    </row>
    <row r="233" spans="1:10" ht="37.5" customHeight="1">
      <c r="A233" s="22">
        <v>35.01</v>
      </c>
      <c r="B233" s="52" t="s">
        <v>172</v>
      </c>
      <c r="C233" s="19" t="s">
        <v>37</v>
      </c>
      <c r="D233" s="25">
        <v>42</v>
      </c>
      <c r="E233" s="21"/>
      <c r="F233" s="21">
        <f t="shared" ref="F233:F235" si="29">D233*E233</f>
        <v>0</v>
      </c>
    </row>
    <row r="234" spans="1:10" ht="37.5" customHeight="1">
      <c r="A234" s="22">
        <v>35.020000000000003</v>
      </c>
      <c r="B234" s="18" t="s">
        <v>173</v>
      </c>
      <c r="C234" s="19" t="s">
        <v>32</v>
      </c>
      <c r="D234" s="25">
        <v>20.9</v>
      </c>
      <c r="E234" s="21"/>
      <c r="F234" s="21">
        <f t="shared" si="29"/>
        <v>0</v>
      </c>
    </row>
    <row r="235" spans="1:10" ht="40.5" customHeight="1">
      <c r="A235" s="22">
        <v>35.03</v>
      </c>
      <c r="B235" s="18" t="s">
        <v>177</v>
      </c>
      <c r="C235" s="19" t="s">
        <v>37</v>
      </c>
      <c r="D235" s="25">
        <v>17.399999999999999</v>
      </c>
      <c r="E235" s="21"/>
      <c r="F235" s="21">
        <f t="shared" si="29"/>
        <v>0</v>
      </c>
    </row>
    <row r="236" spans="1:10" ht="30" customHeight="1">
      <c r="A236" s="168" t="s">
        <v>40</v>
      </c>
      <c r="B236" s="169"/>
      <c r="C236" s="169"/>
      <c r="D236" s="169"/>
      <c r="E236" s="170"/>
      <c r="F236" s="26">
        <f>SUM(F233:F235)</f>
        <v>0</v>
      </c>
    </row>
    <row r="237" spans="1:10" ht="30" customHeight="1">
      <c r="A237" s="165" t="s">
        <v>180</v>
      </c>
      <c r="B237" s="166"/>
      <c r="C237" s="166"/>
      <c r="D237" s="166"/>
      <c r="E237" s="166"/>
      <c r="F237" s="167"/>
    </row>
    <row r="238" spans="1:10" s="51" customFormat="1" ht="30" customHeight="1">
      <c r="A238" s="12" t="s">
        <v>4</v>
      </c>
      <c r="B238" s="13" t="s">
        <v>26</v>
      </c>
      <c r="C238" s="14" t="s">
        <v>27</v>
      </c>
      <c r="D238" s="14" t="s">
        <v>28</v>
      </c>
      <c r="E238" s="15" t="s">
        <v>29</v>
      </c>
      <c r="F238" s="16" t="s">
        <v>30</v>
      </c>
    </row>
    <row r="239" spans="1:10" ht="40.5" customHeight="1">
      <c r="A239" s="22">
        <v>37.01</v>
      </c>
      <c r="B239" s="52" t="s">
        <v>181</v>
      </c>
      <c r="C239" s="19" t="s">
        <v>37</v>
      </c>
      <c r="D239" s="25">
        <v>175.5</v>
      </c>
      <c r="E239" s="21"/>
      <c r="F239" s="21">
        <f t="shared" ref="F239:F242" si="30">D239*E239</f>
        <v>0</v>
      </c>
    </row>
    <row r="240" spans="1:10" ht="38.25" customHeight="1">
      <c r="A240" s="22">
        <v>37.020000000000003</v>
      </c>
      <c r="B240" s="52" t="s">
        <v>182</v>
      </c>
      <c r="C240" s="19" t="s">
        <v>37</v>
      </c>
      <c r="D240" s="25">
        <v>107</v>
      </c>
      <c r="E240" s="21"/>
      <c r="F240" s="21">
        <f t="shared" si="30"/>
        <v>0</v>
      </c>
    </row>
    <row r="241" spans="1:6" ht="36" customHeight="1">
      <c r="A241" s="22">
        <v>37.03</v>
      </c>
      <c r="B241" s="18" t="s">
        <v>183</v>
      </c>
      <c r="C241" s="19" t="s">
        <v>32</v>
      </c>
      <c r="D241" s="25">
        <v>53.3</v>
      </c>
      <c r="E241" s="21"/>
      <c r="F241" s="21">
        <f t="shared" si="30"/>
        <v>0</v>
      </c>
    </row>
    <row r="242" spans="1:6" ht="39.75" customHeight="1">
      <c r="A242" s="22">
        <v>37.04</v>
      </c>
      <c r="B242" s="18" t="s">
        <v>184</v>
      </c>
      <c r="C242" s="19" t="s">
        <v>37</v>
      </c>
      <c r="D242" s="25">
        <v>96</v>
      </c>
      <c r="E242" s="21"/>
      <c r="F242" s="21">
        <f t="shared" si="30"/>
        <v>0</v>
      </c>
    </row>
    <row r="243" spans="1:6" ht="30" customHeight="1">
      <c r="A243" s="168" t="s">
        <v>40</v>
      </c>
      <c r="B243" s="169"/>
      <c r="C243" s="169"/>
      <c r="D243" s="169"/>
      <c r="E243" s="170"/>
      <c r="F243" s="26">
        <f>SUM(F239:F242)</f>
        <v>0</v>
      </c>
    </row>
    <row r="244" spans="1:6" ht="30" customHeight="1">
      <c r="A244" s="165" t="s">
        <v>185</v>
      </c>
      <c r="B244" s="166"/>
      <c r="C244" s="166"/>
      <c r="D244" s="166"/>
      <c r="E244" s="166"/>
      <c r="F244" s="167"/>
    </row>
    <row r="245" spans="1:6" s="51" customFormat="1" ht="30" customHeight="1">
      <c r="A245" s="12" t="s">
        <v>4</v>
      </c>
      <c r="B245" s="13" t="s">
        <v>26</v>
      </c>
      <c r="C245" s="14" t="s">
        <v>27</v>
      </c>
      <c r="D245" s="14" t="s">
        <v>28</v>
      </c>
      <c r="E245" s="15" t="s">
        <v>29</v>
      </c>
      <c r="F245" s="16" t="s">
        <v>30</v>
      </c>
    </row>
    <row r="246" spans="1:6" ht="50.25" customHeight="1">
      <c r="A246" s="22">
        <v>38.01</v>
      </c>
      <c r="B246" s="27" t="s">
        <v>186</v>
      </c>
      <c r="C246" s="19" t="s">
        <v>37</v>
      </c>
      <c r="D246" s="25">
        <v>223.4</v>
      </c>
      <c r="E246" s="21"/>
      <c r="F246" s="21">
        <f t="shared" ref="F246:F249" si="31">D246*E246</f>
        <v>0</v>
      </c>
    </row>
    <row r="247" spans="1:6" ht="36" customHeight="1">
      <c r="A247" s="22">
        <v>38.020000000000003</v>
      </c>
      <c r="B247" s="27" t="s">
        <v>187</v>
      </c>
      <c r="C247" s="19" t="s">
        <v>37</v>
      </c>
      <c r="D247" s="25">
        <v>113</v>
      </c>
      <c r="E247" s="21"/>
      <c r="F247" s="21">
        <f t="shared" si="31"/>
        <v>0</v>
      </c>
    </row>
    <row r="248" spans="1:6" ht="38.25" customHeight="1">
      <c r="A248" s="22">
        <v>38.03</v>
      </c>
      <c r="B248" s="23" t="s">
        <v>188</v>
      </c>
      <c r="C248" s="19" t="s">
        <v>32</v>
      </c>
      <c r="D248" s="25">
        <v>56.3</v>
      </c>
      <c r="E248" s="21"/>
      <c r="F248" s="21">
        <f t="shared" si="31"/>
        <v>0</v>
      </c>
    </row>
    <row r="249" spans="1:6" ht="42" customHeight="1">
      <c r="A249" s="22">
        <v>38.04</v>
      </c>
      <c r="B249" s="18" t="s">
        <v>189</v>
      </c>
      <c r="C249" s="19" t="s">
        <v>37</v>
      </c>
      <c r="D249" s="25">
        <v>53</v>
      </c>
      <c r="E249" s="21"/>
      <c r="F249" s="21">
        <f t="shared" si="31"/>
        <v>0</v>
      </c>
    </row>
    <row r="250" spans="1:6" ht="30" customHeight="1">
      <c r="A250" s="168" t="s">
        <v>40</v>
      </c>
      <c r="B250" s="169"/>
      <c r="C250" s="169"/>
      <c r="D250" s="169"/>
      <c r="E250" s="170"/>
      <c r="F250" s="26">
        <f>SUM(F246:F249)</f>
        <v>0</v>
      </c>
    </row>
    <row r="251" spans="1:6" ht="30" customHeight="1">
      <c r="A251" s="165" t="s">
        <v>190</v>
      </c>
      <c r="B251" s="166"/>
      <c r="C251" s="166"/>
      <c r="D251" s="166"/>
      <c r="E251" s="166"/>
      <c r="F251" s="167"/>
    </row>
    <row r="252" spans="1:6" s="51" customFormat="1" ht="30" customHeight="1">
      <c r="A252" s="12" t="s">
        <v>4</v>
      </c>
      <c r="B252" s="13" t="s">
        <v>26</v>
      </c>
      <c r="C252" s="14" t="s">
        <v>27</v>
      </c>
      <c r="D252" s="14" t="s">
        <v>28</v>
      </c>
      <c r="E252" s="15" t="s">
        <v>29</v>
      </c>
      <c r="F252" s="16" t="s">
        <v>30</v>
      </c>
    </row>
    <row r="253" spans="1:6" ht="50.25" customHeight="1">
      <c r="A253" s="22">
        <v>39.01</v>
      </c>
      <c r="B253" s="27" t="s">
        <v>191</v>
      </c>
      <c r="C253" s="19" t="s">
        <v>37</v>
      </c>
      <c r="D253" s="25">
        <v>286</v>
      </c>
      <c r="E253" s="21"/>
      <c r="F253" s="21">
        <f t="shared" ref="F253:F255" si="32">D253*E253</f>
        <v>0</v>
      </c>
    </row>
    <row r="254" spans="1:6" ht="36.75" customHeight="1">
      <c r="A254" s="22">
        <v>39.020000000000003</v>
      </c>
      <c r="B254" s="52" t="s">
        <v>192</v>
      </c>
      <c r="C254" s="19" t="s">
        <v>37</v>
      </c>
      <c r="D254" s="25">
        <v>140</v>
      </c>
      <c r="E254" s="21"/>
      <c r="F254" s="21">
        <f t="shared" si="32"/>
        <v>0</v>
      </c>
    </row>
    <row r="255" spans="1:6" ht="38.25" customHeight="1">
      <c r="A255" s="22">
        <v>39.03</v>
      </c>
      <c r="B255" s="23" t="s">
        <v>193</v>
      </c>
      <c r="C255" s="19" t="s">
        <v>32</v>
      </c>
      <c r="D255" s="25">
        <v>69.599999999999994</v>
      </c>
      <c r="E255" s="21"/>
      <c r="F255" s="21">
        <f t="shared" si="32"/>
        <v>0</v>
      </c>
    </row>
    <row r="256" spans="1:6" ht="30" customHeight="1">
      <c r="A256" s="168" t="s">
        <v>40</v>
      </c>
      <c r="B256" s="169"/>
      <c r="C256" s="169"/>
      <c r="D256" s="169"/>
      <c r="E256" s="170"/>
      <c r="F256" s="26">
        <f>SUM(F253:F255)</f>
        <v>0</v>
      </c>
    </row>
    <row r="257" spans="1:6" ht="30" customHeight="1">
      <c r="A257" s="165" t="s">
        <v>194</v>
      </c>
      <c r="B257" s="166"/>
      <c r="C257" s="166"/>
      <c r="D257" s="166"/>
      <c r="E257" s="166"/>
      <c r="F257" s="167"/>
    </row>
    <row r="258" spans="1:6" s="51" customFormat="1" ht="30" customHeight="1">
      <c r="A258" s="12" t="s">
        <v>4</v>
      </c>
      <c r="B258" s="13" t="s">
        <v>26</v>
      </c>
      <c r="C258" s="14" t="s">
        <v>27</v>
      </c>
      <c r="D258" s="14" t="s">
        <v>28</v>
      </c>
      <c r="E258" s="15" t="s">
        <v>29</v>
      </c>
      <c r="F258" s="16" t="s">
        <v>30</v>
      </c>
    </row>
    <row r="259" spans="1:6" ht="38.25" customHeight="1">
      <c r="A259" s="22">
        <v>40.01</v>
      </c>
      <c r="B259" s="27" t="s">
        <v>195</v>
      </c>
      <c r="C259" s="19" t="s">
        <v>37</v>
      </c>
      <c r="D259" s="25">
        <v>422</v>
      </c>
      <c r="E259" s="21"/>
      <c r="F259" s="21">
        <f t="shared" ref="F259:F261" si="33">D259*E259</f>
        <v>0</v>
      </c>
    </row>
    <row r="260" spans="1:6" ht="39" customHeight="1">
      <c r="A260" s="22">
        <v>40.020000000000003</v>
      </c>
      <c r="B260" s="52" t="s">
        <v>196</v>
      </c>
      <c r="C260" s="19" t="s">
        <v>37</v>
      </c>
      <c r="D260" s="25">
        <v>89</v>
      </c>
      <c r="E260" s="21"/>
      <c r="F260" s="21">
        <f t="shared" si="33"/>
        <v>0</v>
      </c>
    </row>
    <row r="261" spans="1:6" ht="37.5" customHeight="1">
      <c r="A261" s="22">
        <v>40.03</v>
      </c>
      <c r="B261" s="23" t="s">
        <v>197</v>
      </c>
      <c r="C261" s="19" t="s">
        <v>32</v>
      </c>
      <c r="D261" s="25">
        <v>44.3</v>
      </c>
      <c r="E261" s="21"/>
      <c r="F261" s="21">
        <f t="shared" si="33"/>
        <v>0</v>
      </c>
    </row>
    <row r="262" spans="1:6" ht="30" customHeight="1">
      <c r="A262" s="168" t="s">
        <v>40</v>
      </c>
      <c r="B262" s="169"/>
      <c r="C262" s="169"/>
      <c r="D262" s="169"/>
      <c r="E262" s="170"/>
      <c r="F262" s="26">
        <f>SUM(F259:F261)</f>
        <v>0</v>
      </c>
    </row>
    <row r="263" spans="1:6" ht="30" customHeight="1">
      <c r="A263" s="165" t="s">
        <v>198</v>
      </c>
      <c r="B263" s="166"/>
      <c r="C263" s="166"/>
      <c r="D263" s="166"/>
      <c r="E263" s="166"/>
      <c r="F263" s="167"/>
    </row>
    <row r="264" spans="1:6" s="51" customFormat="1" ht="30" customHeight="1">
      <c r="A264" s="12" t="s">
        <v>4</v>
      </c>
      <c r="B264" s="13" t="s">
        <v>26</v>
      </c>
      <c r="C264" s="14" t="s">
        <v>27</v>
      </c>
      <c r="D264" s="14" t="s">
        <v>28</v>
      </c>
      <c r="E264" s="15" t="s">
        <v>29</v>
      </c>
      <c r="F264" s="16" t="s">
        <v>30</v>
      </c>
    </row>
    <row r="265" spans="1:6" ht="50.25" customHeight="1">
      <c r="A265" s="22">
        <v>41.01</v>
      </c>
      <c r="B265" s="27" t="s">
        <v>199</v>
      </c>
      <c r="C265" s="19" t="s">
        <v>37</v>
      </c>
      <c r="D265" s="25">
        <v>3846</v>
      </c>
      <c r="E265" s="21"/>
      <c r="F265" s="21">
        <f t="shared" ref="F265:F267" si="34">D265*E265</f>
        <v>0</v>
      </c>
    </row>
    <row r="266" spans="1:6" ht="36.75" customHeight="1">
      <c r="A266" s="22">
        <v>41.02</v>
      </c>
      <c r="B266" s="52" t="s">
        <v>200</v>
      </c>
      <c r="C266" s="19" t="s">
        <v>37</v>
      </c>
      <c r="D266" s="25">
        <v>638</v>
      </c>
      <c r="E266" s="21"/>
      <c r="F266" s="21">
        <f t="shared" si="34"/>
        <v>0</v>
      </c>
    </row>
    <row r="267" spans="1:6" ht="38.25" customHeight="1">
      <c r="A267" s="22">
        <v>41.03</v>
      </c>
      <c r="B267" s="23" t="s">
        <v>201</v>
      </c>
      <c r="C267" s="19" t="s">
        <v>32</v>
      </c>
      <c r="D267" s="25">
        <v>319</v>
      </c>
      <c r="E267" s="21"/>
      <c r="F267" s="21">
        <f t="shared" si="34"/>
        <v>0</v>
      </c>
    </row>
    <row r="268" spans="1:6" ht="30" customHeight="1">
      <c r="A268" s="168" t="s">
        <v>40</v>
      </c>
      <c r="B268" s="169"/>
      <c r="C268" s="169"/>
      <c r="D268" s="169"/>
      <c r="E268" s="170"/>
      <c r="F268" s="26">
        <f>SUM(F265:F267)</f>
        <v>0</v>
      </c>
    </row>
    <row r="269" spans="1:6" ht="30" customHeight="1">
      <c r="A269" s="165" t="s">
        <v>202</v>
      </c>
      <c r="B269" s="166"/>
      <c r="C269" s="166"/>
      <c r="D269" s="166"/>
      <c r="E269" s="166"/>
      <c r="F269" s="167"/>
    </row>
    <row r="270" spans="1:6" s="51" customFormat="1" ht="30" customHeight="1">
      <c r="A270" s="12" t="s">
        <v>4</v>
      </c>
      <c r="B270" s="13" t="s">
        <v>26</v>
      </c>
      <c r="C270" s="14" t="s">
        <v>27</v>
      </c>
      <c r="D270" s="14" t="s">
        <v>28</v>
      </c>
      <c r="E270" s="15" t="s">
        <v>29</v>
      </c>
      <c r="F270" s="16" t="s">
        <v>30</v>
      </c>
    </row>
    <row r="271" spans="1:6" ht="49.5" customHeight="1">
      <c r="A271" s="22">
        <v>42.01</v>
      </c>
      <c r="B271" s="52" t="s">
        <v>203</v>
      </c>
      <c r="C271" s="19" t="s">
        <v>37</v>
      </c>
      <c r="D271" s="25">
        <v>6440</v>
      </c>
      <c r="E271" s="21"/>
      <c r="F271" s="21">
        <f t="shared" ref="F271:F274" si="35">D271*E271</f>
        <v>0</v>
      </c>
    </row>
    <row r="272" spans="1:6" ht="37.5" customHeight="1">
      <c r="A272" s="22">
        <v>42.02</v>
      </c>
      <c r="B272" s="52" t="s">
        <v>204</v>
      </c>
      <c r="C272" s="19" t="s">
        <v>37</v>
      </c>
      <c r="D272" s="25">
        <v>685</v>
      </c>
      <c r="E272" s="21"/>
      <c r="F272" s="21">
        <f t="shared" si="35"/>
        <v>0</v>
      </c>
    </row>
    <row r="273" spans="1:6" ht="39" customHeight="1">
      <c r="A273" s="22">
        <v>42.03</v>
      </c>
      <c r="B273" s="18" t="s">
        <v>205</v>
      </c>
      <c r="C273" s="19" t="s">
        <v>32</v>
      </c>
      <c r="D273" s="25">
        <v>343.7</v>
      </c>
      <c r="E273" s="21"/>
      <c r="F273" s="21">
        <f t="shared" si="35"/>
        <v>0</v>
      </c>
    </row>
    <row r="274" spans="1:6" ht="39" customHeight="1">
      <c r="A274" s="22">
        <v>42.04</v>
      </c>
      <c r="B274" s="18" t="s">
        <v>206</v>
      </c>
      <c r="C274" s="19" t="s">
        <v>37</v>
      </c>
      <c r="D274" s="25">
        <v>53</v>
      </c>
      <c r="E274" s="21"/>
      <c r="F274" s="21">
        <f t="shared" si="35"/>
        <v>0</v>
      </c>
    </row>
    <row r="275" spans="1:6" ht="30" customHeight="1">
      <c r="A275" s="168" t="s">
        <v>40</v>
      </c>
      <c r="B275" s="169"/>
      <c r="C275" s="169"/>
      <c r="D275" s="169"/>
      <c r="E275" s="170"/>
      <c r="F275" s="26">
        <f>SUM(F271:F274)</f>
        <v>0</v>
      </c>
    </row>
    <row r="276" spans="1:6" ht="30" customHeight="1">
      <c r="A276" s="165" t="s">
        <v>207</v>
      </c>
      <c r="B276" s="166"/>
      <c r="C276" s="166"/>
      <c r="D276" s="166"/>
      <c r="E276" s="166"/>
      <c r="F276" s="167"/>
    </row>
    <row r="277" spans="1:6" s="51" customFormat="1" ht="30" customHeight="1">
      <c r="A277" s="12" t="s">
        <v>4</v>
      </c>
      <c r="B277" s="13" t="s">
        <v>26</v>
      </c>
      <c r="C277" s="14" t="s">
        <v>27</v>
      </c>
      <c r="D277" s="14" t="s">
        <v>28</v>
      </c>
      <c r="E277" s="15" t="s">
        <v>29</v>
      </c>
      <c r="F277" s="16" t="s">
        <v>30</v>
      </c>
    </row>
    <row r="278" spans="1:6" ht="37.5" customHeight="1">
      <c r="A278" s="22">
        <v>43.01</v>
      </c>
      <c r="B278" s="52" t="s">
        <v>208</v>
      </c>
      <c r="C278" s="19" t="s">
        <v>37</v>
      </c>
      <c r="D278" s="25">
        <v>49.2</v>
      </c>
      <c r="E278" s="21"/>
      <c r="F278" s="21">
        <f t="shared" ref="F278:F281" si="36">D278*E278</f>
        <v>0</v>
      </c>
    </row>
    <row r="279" spans="1:6" ht="40.5" customHeight="1">
      <c r="A279" s="22">
        <v>43.02</v>
      </c>
      <c r="B279" s="52" t="s">
        <v>209</v>
      </c>
      <c r="C279" s="19" t="s">
        <v>37</v>
      </c>
      <c r="D279" s="25">
        <v>44</v>
      </c>
      <c r="E279" s="21"/>
      <c r="F279" s="21">
        <f t="shared" si="36"/>
        <v>0</v>
      </c>
    </row>
    <row r="280" spans="1:6" ht="39" customHeight="1">
      <c r="A280" s="22">
        <v>43.03</v>
      </c>
      <c r="B280" s="18" t="s">
        <v>210</v>
      </c>
      <c r="C280" s="19" t="s">
        <v>32</v>
      </c>
      <c r="D280" s="25">
        <v>44</v>
      </c>
      <c r="E280" s="21"/>
      <c r="F280" s="21">
        <f t="shared" si="36"/>
        <v>0</v>
      </c>
    </row>
    <row r="281" spans="1:6" ht="39" customHeight="1">
      <c r="A281" s="22">
        <v>43.04</v>
      </c>
      <c r="B281" s="18" t="s">
        <v>211</v>
      </c>
      <c r="C281" s="19" t="s">
        <v>37</v>
      </c>
      <c r="D281" s="25">
        <v>44.34</v>
      </c>
      <c r="E281" s="21"/>
      <c r="F281" s="21">
        <f t="shared" si="36"/>
        <v>0</v>
      </c>
    </row>
    <row r="282" spans="1:6" ht="30" customHeight="1">
      <c r="A282" s="168" t="s">
        <v>40</v>
      </c>
      <c r="B282" s="169"/>
      <c r="C282" s="169"/>
      <c r="D282" s="169"/>
      <c r="E282" s="170"/>
      <c r="F282" s="26">
        <f>SUM(F278:F281)</f>
        <v>0</v>
      </c>
    </row>
    <row r="283" spans="1:6" ht="30" customHeight="1">
      <c r="A283" s="165" t="s">
        <v>212</v>
      </c>
      <c r="B283" s="166"/>
      <c r="C283" s="166"/>
      <c r="D283" s="166"/>
      <c r="E283" s="166"/>
      <c r="F283" s="167"/>
    </row>
    <row r="284" spans="1:6" s="51" customFormat="1" ht="30" customHeight="1">
      <c r="A284" s="12" t="s">
        <v>4</v>
      </c>
      <c r="B284" s="13" t="s">
        <v>26</v>
      </c>
      <c r="C284" s="14" t="s">
        <v>27</v>
      </c>
      <c r="D284" s="14" t="s">
        <v>28</v>
      </c>
      <c r="E284" s="15" t="s">
        <v>29</v>
      </c>
      <c r="F284" s="16" t="s">
        <v>30</v>
      </c>
    </row>
    <row r="285" spans="1:6" ht="37.5" customHeight="1">
      <c r="A285" s="22">
        <v>44.01</v>
      </c>
      <c r="B285" s="52" t="s">
        <v>213</v>
      </c>
      <c r="C285" s="19" t="s">
        <v>37</v>
      </c>
      <c r="D285" s="25">
        <v>8</v>
      </c>
      <c r="E285" s="21"/>
      <c r="F285" s="21">
        <f t="shared" ref="F285:F286" si="37">D285*E285</f>
        <v>0</v>
      </c>
    </row>
    <row r="286" spans="1:6" ht="41.25" customHeight="1">
      <c r="A286" s="22">
        <v>44.02</v>
      </c>
      <c r="B286" s="27" t="s">
        <v>214</v>
      </c>
      <c r="C286" s="19" t="s">
        <v>37</v>
      </c>
      <c r="D286" s="25">
        <v>16</v>
      </c>
      <c r="E286" s="21"/>
      <c r="F286" s="21">
        <f t="shared" si="37"/>
        <v>0</v>
      </c>
    </row>
    <row r="287" spans="1:6" ht="30" customHeight="1">
      <c r="A287" s="168" t="s">
        <v>40</v>
      </c>
      <c r="B287" s="169"/>
      <c r="C287" s="169"/>
      <c r="D287" s="169"/>
      <c r="E287" s="170"/>
      <c r="F287" s="26">
        <f>SUM(F285:F286)</f>
        <v>0</v>
      </c>
    </row>
    <row r="288" spans="1:6" ht="30" customHeight="1">
      <c r="A288" s="165" t="s">
        <v>215</v>
      </c>
      <c r="B288" s="166"/>
      <c r="C288" s="166"/>
      <c r="D288" s="166"/>
      <c r="E288" s="166"/>
      <c r="F288" s="167"/>
    </row>
    <row r="289" spans="1:126" s="51" customFormat="1" ht="30" customHeight="1">
      <c r="A289" s="12" t="s">
        <v>4</v>
      </c>
      <c r="B289" s="13" t="s">
        <v>26</v>
      </c>
      <c r="C289" s="14" t="s">
        <v>27</v>
      </c>
      <c r="D289" s="14" t="s">
        <v>28</v>
      </c>
      <c r="E289" s="15" t="s">
        <v>29</v>
      </c>
      <c r="F289" s="16" t="s">
        <v>30</v>
      </c>
    </row>
    <row r="290" spans="1:126" ht="39" customHeight="1">
      <c r="A290" s="22">
        <v>45.01</v>
      </c>
      <c r="B290" s="52" t="s">
        <v>216</v>
      </c>
      <c r="C290" s="19" t="s">
        <v>37</v>
      </c>
      <c r="D290" s="25">
        <v>16</v>
      </c>
      <c r="E290" s="21"/>
      <c r="F290" s="21">
        <f t="shared" ref="F290:F291" si="38">D290*E290</f>
        <v>0</v>
      </c>
    </row>
    <row r="291" spans="1:126" ht="39" customHeight="1">
      <c r="A291" s="22">
        <v>45.02</v>
      </c>
      <c r="B291" s="27" t="s">
        <v>217</v>
      </c>
      <c r="C291" s="19" t="s">
        <v>37</v>
      </c>
      <c r="D291" s="25">
        <v>24</v>
      </c>
      <c r="E291" s="21"/>
      <c r="F291" s="21">
        <f t="shared" si="38"/>
        <v>0</v>
      </c>
    </row>
    <row r="292" spans="1:126" ht="30" customHeight="1">
      <c r="A292" s="168" t="s">
        <v>40</v>
      </c>
      <c r="B292" s="169"/>
      <c r="C292" s="169"/>
      <c r="D292" s="169"/>
      <c r="E292" s="170"/>
      <c r="F292" s="26">
        <f>SUM(F290:F291)</f>
        <v>0</v>
      </c>
    </row>
    <row r="293" spans="1:126" s="39" customFormat="1" ht="15">
      <c r="A293" s="35"/>
      <c r="B293" s="36"/>
      <c r="C293" s="37"/>
      <c r="D293" s="37"/>
      <c r="E293" s="38"/>
      <c r="F293" s="38"/>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row>
    <row r="294" spans="1:126" s="39" customFormat="1" ht="30" customHeight="1">
      <c r="A294" s="171" t="s">
        <v>17</v>
      </c>
      <c r="B294" s="171"/>
      <c r="C294" s="171"/>
      <c r="D294" s="171"/>
      <c r="E294" s="171"/>
      <c r="F294" s="171"/>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row>
    <row r="295" spans="1:126" s="39" customFormat="1" ht="30" customHeight="1">
      <c r="A295" s="172" t="s">
        <v>18</v>
      </c>
      <c r="B295" s="173"/>
      <c r="C295" s="173"/>
      <c r="D295" s="174"/>
      <c r="E295" s="175">
        <f>SUM(F26,F31,F45,F51,F58,F64,F70,F78,F86,F92,F99,F104,F111,F118,F124,F129,F135,F142,F151,F158,F165,F172,F180,F186,F193,F198,F205,F212,F218,F224,F230,F236,F243,F250,F256,F262,F268,F275,F282,F287,F292,F39)</f>
        <v>0</v>
      </c>
      <c r="F295" s="176"/>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row>
    <row r="298" spans="1:126" ht="15.75" customHeight="1"/>
  </sheetData>
  <mergeCells count="104">
    <mergeCell ref="A27:F27"/>
    <mergeCell ref="A31:E31"/>
    <mergeCell ref="A32:F32"/>
    <mergeCell ref="A16:F16"/>
    <mergeCell ref="A17:F17"/>
    <mergeCell ref="A18:F18"/>
    <mergeCell ref="A26:E26"/>
    <mergeCell ref="H68:L68"/>
    <mergeCell ref="H34:K34"/>
    <mergeCell ref="H37:K37"/>
    <mergeCell ref="H38:K38"/>
    <mergeCell ref="A39:E39"/>
    <mergeCell ref="A40:F40"/>
    <mergeCell ref="A45:E45"/>
    <mergeCell ref="A46:F46"/>
    <mergeCell ref="H50:L50"/>
    <mergeCell ref="A51:E51"/>
    <mergeCell ref="A52:F52"/>
    <mergeCell ref="H56:L56"/>
    <mergeCell ref="H57:L57"/>
    <mergeCell ref="A58:E58"/>
    <mergeCell ref="A59:F59"/>
    <mergeCell ref="H62:L62"/>
    <mergeCell ref="H63:L63"/>
    <mergeCell ref="A64:E64"/>
    <mergeCell ref="A65:F65"/>
    <mergeCell ref="A100:F100"/>
    <mergeCell ref="A70:E70"/>
    <mergeCell ref="A71:F71"/>
    <mergeCell ref="A78:E78"/>
    <mergeCell ref="A79:F79"/>
    <mergeCell ref="A86:E86"/>
    <mergeCell ref="A87:F87"/>
    <mergeCell ref="A92:E92"/>
    <mergeCell ref="A93:F93"/>
    <mergeCell ref="A99:E99"/>
    <mergeCell ref="A159:F159"/>
    <mergeCell ref="A165:E165"/>
    <mergeCell ref="A104:E104"/>
    <mergeCell ref="A105:F105"/>
    <mergeCell ref="A111:E111"/>
    <mergeCell ref="A112:F112"/>
    <mergeCell ref="A118:E118"/>
    <mergeCell ref="A119:F119"/>
    <mergeCell ref="A124:E124"/>
    <mergeCell ref="A125:F125"/>
    <mergeCell ref="A129:E129"/>
    <mergeCell ref="A130:F130"/>
    <mergeCell ref="A135:E135"/>
    <mergeCell ref="A136:F136"/>
    <mergeCell ref="A142:E142"/>
    <mergeCell ref="A143:F143"/>
    <mergeCell ref="A151:E151"/>
    <mergeCell ref="A152:F152"/>
    <mergeCell ref="H229:J229"/>
    <mergeCell ref="A230:E230"/>
    <mergeCell ref="A231:F231"/>
    <mergeCell ref="A236:E236"/>
    <mergeCell ref="A166:F166"/>
    <mergeCell ref="A172:E172"/>
    <mergeCell ref="A173:F173"/>
    <mergeCell ref="A180:E180"/>
    <mergeCell ref="A181:F181"/>
    <mergeCell ref="A186:E186"/>
    <mergeCell ref="A187:F187"/>
    <mergeCell ref="A193:E193"/>
    <mergeCell ref="A194:F194"/>
    <mergeCell ref="A198:E198"/>
    <mergeCell ref="A199:F199"/>
    <mergeCell ref="A205:E205"/>
    <mergeCell ref="A283:F283"/>
    <mergeCell ref="A287:E287"/>
    <mergeCell ref="A288:F288"/>
    <mergeCell ref="A292:E292"/>
    <mergeCell ref="A294:F294"/>
    <mergeCell ref="A295:D295"/>
    <mergeCell ref="E295:F295"/>
    <mergeCell ref="A262:E262"/>
    <mergeCell ref="A263:F263"/>
    <mergeCell ref="A268:E268"/>
    <mergeCell ref="A12:F15"/>
    <mergeCell ref="A11:F11"/>
    <mergeCell ref="B9:F9"/>
    <mergeCell ref="B7:F7"/>
    <mergeCell ref="B1:F4"/>
    <mergeCell ref="A269:F269"/>
    <mergeCell ref="A275:E275"/>
    <mergeCell ref="A276:F276"/>
    <mergeCell ref="A282:E282"/>
    <mergeCell ref="A206:F206"/>
    <mergeCell ref="A212:E212"/>
    <mergeCell ref="A213:F213"/>
    <mergeCell ref="A218:E218"/>
    <mergeCell ref="A219:F219"/>
    <mergeCell ref="A224:E224"/>
    <mergeCell ref="A225:F225"/>
    <mergeCell ref="A237:F237"/>
    <mergeCell ref="A243:E243"/>
    <mergeCell ref="A244:F244"/>
    <mergeCell ref="A250:E250"/>
    <mergeCell ref="A251:F251"/>
    <mergeCell ref="A256:E256"/>
    <mergeCell ref="A257:F257"/>
    <mergeCell ref="A158:E158"/>
  </mergeCells>
  <printOptions horizontalCentered="1"/>
  <pageMargins left="0.7" right="0.7" top="0.75" bottom="0.75" header="0.3" footer="0.3"/>
  <pageSetup scale="4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E0BEF-2422-4651-9BB1-E818E91E46F3}">
  <dimension ref="A1:DV47"/>
  <sheetViews>
    <sheetView view="pageBreakPreview" zoomScaleNormal="90" zoomScaleSheetLayoutView="100" workbookViewId="0">
      <selection activeCell="B1" sqref="B1:F4"/>
    </sheetView>
  </sheetViews>
  <sheetFormatPr defaultRowHeight="15"/>
  <cols>
    <col min="1" max="1" width="20.42578125" customWidth="1"/>
    <col min="2" max="2" width="88" customWidth="1"/>
    <col min="3" max="6" width="18.42578125" customWidth="1"/>
  </cols>
  <sheetData>
    <row r="1" spans="1:6">
      <c r="A1" s="41"/>
      <c r="B1" s="140" t="s">
        <v>626</v>
      </c>
      <c r="C1" s="141"/>
      <c r="D1" s="141"/>
      <c r="E1" s="141"/>
      <c r="F1" s="142"/>
    </row>
    <row r="2" spans="1:6">
      <c r="A2" s="42"/>
      <c r="B2" s="143"/>
      <c r="C2" s="143"/>
      <c r="D2" s="143"/>
      <c r="E2" s="143"/>
      <c r="F2" s="144"/>
    </row>
    <row r="3" spans="1:6" s="3" customFormat="1" ht="24.95" customHeight="1">
      <c r="A3" s="42"/>
      <c r="B3" s="143"/>
      <c r="C3" s="143"/>
      <c r="D3" s="143"/>
      <c r="E3" s="143"/>
      <c r="F3" s="144"/>
    </row>
    <row r="4" spans="1:6">
      <c r="A4" s="42"/>
      <c r="B4" s="143"/>
      <c r="C4" s="143"/>
      <c r="D4" s="143"/>
      <c r="E4" s="143"/>
      <c r="F4" s="144"/>
    </row>
    <row r="5" spans="1:6" ht="20.25">
      <c r="A5" s="42"/>
      <c r="B5" s="4"/>
      <c r="C5" s="4"/>
      <c r="D5" s="4"/>
      <c r="E5" s="5"/>
      <c r="F5" s="6"/>
    </row>
    <row r="6" spans="1:6">
      <c r="A6" s="42"/>
      <c r="D6" s="7"/>
      <c r="E6" s="8"/>
      <c r="F6" s="9"/>
    </row>
    <row r="7" spans="1:6" ht="29.25" customHeight="1">
      <c r="A7" s="43" t="s">
        <v>0</v>
      </c>
      <c r="B7" s="145"/>
      <c r="C7" s="145"/>
      <c r="D7" s="145"/>
      <c r="E7" s="145"/>
      <c r="F7" s="146"/>
    </row>
    <row r="8" spans="1:6">
      <c r="A8" s="42"/>
      <c r="D8" s="7"/>
      <c r="E8" s="8"/>
      <c r="F8" s="9"/>
    </row>
    <row r="9" spans="1:6">
      <c r="A9" s="43" t="s">
        <v>1</v>
      </c>
      <c r="B9" s="147" t="s">
        <v>624</v>
      </c>
      <c r="C9" s="147"/>
      <c r="D9" s="147"/>
      <c r="E9" s="147"/>
      <c r="F9" s="148"/>
    </row>
    <row r="10" spans="1:6">
      <c r="A10" s="42"/>
      <c r="D10" s="7"/>
      <c r="E10" s="8"/>
      <c r="F10" s="9"/>
    </row>
    <row r="11" spans="1:6" ht="18" customHeight="1">
      <c r="A11" s="149" t="s">
        <v>2</v>
      </c>
      <c r="B11" s="150"/>
      <c r="C11" s="150"/>
      <c r="D11" s="150"/>
      <c r="E11" s="150"/>
      <c r="F11" s="151"/>
    </row>
    <row r="12" spans="1:6">
      <c r="A12" s="152" t="s">
        <v>22</v>
      </c>
      <c r="B12" s="153"/>
      <c r="C12" s="153"/>
      <c r="D12" s="153"/>
      <c r="E12" s="153"/>
      <c r="F12" s="154"/>
    </row>
    <row r="13" spans="1:6">
      <c r="A13" s="152"/>
      <c r="B13" s="153"/>
      <c r="C13" s="153"/>
      <c r="D13" s="153"/>
      <c r="E13" s="153"/>
      <c r="F13" s="154"/>
    </row>
    <row r="14" spans="1:6">
      <c r="A14" s="152"/>
      <c r="B14" s="153"/>
      <c r="C14" s="153"/>
      <c r="D14" s="153"/>
      <c r="E14" s="153"/>
      <c r="F14" s="154"/>
    </row>
    <row r="15" spans="1:6" ht="154.5" customHeight="1">
      <c r="A15" s="155"/>
      <c r="B15" s="156"/>
      <c r="C15" s="156"/>
      <c r="D15" s="156"/>
      <c r="E15" s="156"/>
      <c r="F15" s="161"/>
    </row>
    <row r="16" spans="1:6" s="11" customFormat="1" ht="30" customHeight="1">
      <c r="A16" s="185" t="s">
        <v>218</v>
      </c>
      <c r="B16" s="186"/>
      <c r="C16" s="186"/>
      <c r="D16" s="186"/>
      <c r="E16" s="186"/>
      <c r="F16" s="187"/>
    </row>
    <row r="17" spans="1:6" s="11" customFormat="1" ht="30" customHeight="1">
      <c r="A17" s="185" t="s">
        <v>219</v>
      </c>
      <c r="B17" s="186"/>
      <c r="C17" s="186"/>
      <c r="D17" s="186"/>
      <c r="E17" s="186"/>
      <c r="F17" s="187"/>
    </row>
    <row r="18" spans="1:6" ht="30" customHeight="1">
      <c r="A18" s="188" t="s">
        <v>220</v>
      </c>
      <c r="B18" s="189"/>
      <c r="C18" s="189"/>
      <c r="D18" s="189"/>
      <c r="E18" s="189"/>
      <c r="F18" s="189"/>
    </row>
    <row r="19" spans="1:6" ht="30" customHeight="1">
      <c r="A19" s="44" t="s">
        <v>4</v>
      </c>
      <c r="B19" s="13" t="s">
        <v>26</v>
      </c>
      <c r="C19" s="14" t="s">
        <v>27</v>
      </c>
      <c r="D19" s="14" t="s">
        <v>28</v>
      </c>
      <c r="E19" s="15" t="s">
        <v>29</v>
      </c>
      <c r="F19" s="45" t="s">
        <v>30</v>
      </c>
    </row>
    <row r="20" spans="1:6" ht="15.75" customHeight="1">
      <c r="A20" s="17">
        <v>2.0099999999999998</v>
      </c>
      <c r="B20" s="24" t="s">
        <v>221</v>
      </c>
      <c r="C20" s="19" t="s">
        <v>35</v>
      </c>
      <c r="D20" s="20">
        <v>7</v>
      </c>
      <c r="E20" s="21"/>
      <c r="F20" s="21">
        <f>D20*E20</f>
        <v>0</v>
      </c>
    </row>
    <row r="21" spans="1:6" ht="15.75" customHeight="1">
      <c r="A21" s="22">
        <v>2.02</v>
      </c>
      <c r="B21" s="24" t="s">
        <v>222</v>
      </c>
      <c r="C21" s="19" t="s">
        <v>35</v>
      </c>
      <c r="D21" s="20">
        <v>7</v>
      </c>
      <c r="E21" s="21"/>
      <c r="F21" s="21">
        <f t="shared" ref="F21:F43" si="0">D21*E21</f>
        <v>0</v>
      </c>
    </row>
    <row r="22" spans="1:6" ht="15.75" customHeight="1">
      <c r="A22" s="22">
        <v>2.0299999999999998</v>
      </c>
      <c r="B22" s="24" t="s">
        <v>223</v>
      </c>
      <c r="C22" s="19" t="s">
        <v>35</v>
      </c>
      <c r="D22" s="20">
        <v>1</v>
      </c>
      <c r="E22" s="21"/>
      <c r="F22" s="21">
        <f t="shared" si="0"/>
        <v>0</v>
      </c>
    </row>
    <row r="23" spans="1:6" ht="15.75" customHeight="1">
      <c r="A23" s="22">
        <v>2.04</v>
      </c>
      <c r="B23" s="23" t="s">
        <v>224</v>
      </c>
      <c r="C23" s="19" t="s">
        <v>35</v>
      </c>
      <c r="D23" s="20">
        <v>1</v>
      </c>
      <c r="E23" s="21"/>
      <c r="F23" s="21">
        <f t="shared" si="0"/>
        <v>0</v>
      </c>
    </row>
    <row r="24" spans="1:6" ht="15.75" customHeight="1">
      <c r="A24" s="22">
        <v>2.0499999999999998</v>
      </c>
      <c r="B24" s="23" t="s">
        <v>225</v>
      </c>
      <c r="C24" s="19" t="s">
        <v>35</v>
      </c>
      <c r="D24" s="20">
        <v>10</v>
      </c>
      <c r="E24" s="21"/>
      <c r="F24" s="21">
        <f t="shared" si="0"/>
        <v>0</v>
      </c>
    </row>
    <row r="25" spans="1:6" ht="15.75" customHeight="1">
      <c r="A25" s="22">
        <v>2.06</v>
      </c>
      <c r="B25" s="24" t="s">
        <v>226</v>
      </c>
      <c r="C25" s="19" t="s">
        <v>35</v>
      </c>
      <c r="D25" s="20">
        <v>3</v>
      </c>
      <c r="E25" s="21"/>
      <c r="F25" s="21">
        <f t="shared" si="0"/>
        <v>0</v>
      </c>
    </row>
    <row r="26" spans="1:6" ht="15.75" customHeight="1">
      <c r="A26" s="22">
        <v>2.0699999999999998</v>
      </c>
      <c r="B26" s="24" t="s">
        <v>227</v>
      </c>
      <c r="C26" s="19" t="s">
        <v>35</v>
      </c>
      <c r="D26" s="20">
        <v>7</v>
      </c>
      <c r="E26" s="21"/>
      <c r="F26" s="21">
        <f t="shared" si="0"/>
        <v>0</v>
      </c>
    </row>
    <row r="27" spans="1:6" ht="15.75" customHeight="1">
      <c r="A27" s="22">
        <v>2.08</v>
      </c>
      <c r="B27" s="24" t="s">
        <v>228</v>
      </c>
      <c r="C27" s="19" t="s">
        <v>35</v>
      </c>
      <c r="D27" s="20">
        <v>1</v>
      </c>
      <c r="E27" s="21"/>
      <c r="F27" s="21">
        <f t="shared" si="0"/>
        <v>0</v>
      </c>
    </row>
    <row r="28" spans="1:6" ht="15.75" customHeight="1">
      <c r="A28" s="22">
        <v>2.09</v>
      </c>
      <c r="B28" s="24" t="s">
        <v>229</v>
      </c>
      <c r="C28" s="19" t="s">
        <v>35</v>
      </c>
      <c r="D28" s="20">
        <v>1</v>
      </c>
      <c r="E28" s="21"/>
      <c r="F28" s="21">
        <f t="shared" si="0"/>
        <v>0</v>
      </c>
    </row>
    <row r="29" spans="1:6" ht="15.75" customHeight="1">
      <c r="A29" s="22">
        <v>2.1</v>
      </c>
      <c r="B29" s="24" t="s">
        <v>230</v>
      </c>
      <c r="C29" s="19" t="s">
        <v>35</v>
      </c>
      <c r="D29" s="25">
        <v>4</v>
      </c>
      <c r="E29" s="21"/>
      <c r="F29" s="21">
        <f t="shared" si="0"/>
        <v>0</v>
      </c>
    </row>
    <row r="30" spans="1:6" ht="15.75" customHeight="1">
      <c r="A30" s="22">
        <v>2.11</v>
      </c>
      <c r="B30" s="23" t="s">
        <v>231</v>
      </c>
      <c r="C30" s="19" t="s">
        <v>35</v>
      </c>
      <c r="D30" s="25">
        <v>1</v>
      </c>
      <c r="E30" s="21"/>
      <c r="F30" s="21">
        <f t="shared" si="0"/>
        <v>0</v>
      </c>
    </row>
    <row r="31" spans="1:6" ht="15.75" customHeight="1">
      <c r="A31" s="22">
        <v>2.12</v>
      </c>
      <c r="B31" s="23" t="s">
        <v>232</v>
      </c>
      <c r="C31" s="19" t="s">
        <v>35</v>
      </c>
      <c r="D31" s="25">
        <v>1</v>
      </c>
      <c r="E31" s="21"/>
      <c r="F31" s="21">
        <f t="shared" si="0"/>
        <v>0</v>
      </c>
    </row>
    <row r="32" spans="1:6" ht="32.25" customHeight="1">
      <c r="A32" s="22">
        <v>2.13</v>
      </c>
      <c r="B32" s="23" t="s">
        <v>233</v>
      </c>
      <c r="C32" s="19" t="s">
        <v>35</v>
      </c>
      <c r="D32" s="25">
        <v>1</v>
      </c>
      <c r="E32" s="21"/>
      <c r="F32" s="21">
        <f t="shared" si="0"/>
        <v>0</v>
      </c>
    </row>
    <row r="33" spans="1:126" ht="15.75" customHeight="1">
      <c r="A33" s="22">
        <v>2.14</v>
      </c>
      <c r="B33" s="24" t="s">
        <v>234</v>
      </c>
      <c r="C33" s="19" t="s">
        <v>35</v>
      </c>
      <c r="D33" s="25">
        <v>9</v>
      </c>
      <c r="E33" s="21"/>
      <c r="F33" s="21">
        <f t="shared" si="0"/>
        <v>0</v>
      </c>
    </row>
    <row r="34" spans="1:126" ht="15.75" customHeight="1">
      <c r="A34" s="22">
        <v>2.15</v>
      </c>
      <c r="B34" s="23" t="s">
        <v>235</v>
      </c>
      <c r="C34" s="19" t="s">
        <v>35</v>
      </c>
      <c r="D34" s="25">
        <v>2</v>
      </c>
      <c r="E34" s="21"/>
      <c r="F34" s="21">
        <f t="shared" si="0"/>
        <v>0</v>
      </c>
    </row>
    <row r="35" spans="1:126" ht="15.75" customHeight="1">
      <c r="A35" s="22">
        <v>2.16</v>
      </c>
      <c r="B35" s="23" t="s">
        <v>236</v>
      </c>
      <c r="C35" s="19" t="s">
        <v>35</v>
      </c>
      <c r="D35" s="25">
        <v>1</v>
      </c>
      <c r="E35" s="21"/>
      <c r="F35" s="21">
        <f t="shared" si="0"/>
        <v>0</v>
      </c>
    </row>
    <row r="36" spans="1:126" ht="15.75" customHeight="1">
      <c r="A36" s="22">
        <v>2.17</v>
      </c>
      <c r="B36" s="24" t="s">
        <v>237</v>
      </c>
      <c r="C36" s="19" t="s">
        <v>35</v>
      </c>
      <c r="D36" s="25">
        <v>1</v>
      </c>
      <c r="E36" s="21"/>
      <c r="F36" s="21">
        <f t="shared" si="0"/>
        <v>0</v>
      </c>
    </row>
    <row r="37" spans="1:126" ht="15.75" customHeight="1">
      <c r="A37" s="22">
        <v>2.1800000000000002</v>
      </c>
      <c r="B37" s="46" t="s">
        <v>238</v>
      </c>
      <c r="C37" s="19" t="s">
        <v>35</v>
      </c>
      <c r="D37" s="25">
        <v>1</v>
      </c>
      <c r="E37" s="21"/>
      <c r="F37" s="21">
        <f t="shared" si="0"/>
        <v>0</v>
      </c>
    </row>
    <row r="38" spans="1:126" ht="15.75" customHeight="1">
      <c r="A38" s="22">
        <v>2.19</v>
      </c>
      <c r="B38" s="18" t="s">
        <v>239</v>
      </c>
      <c r="C38" s="19" t="s">
        <v>35</v>
      </c>
      <c r="D38" s="25">
        <v>1</v>
      </c>
      <c r="E38" s="21"/>
      <c r="F38" s="21">
        <f t="shared" si="0"/>
        <v>0</v>
      </c>
    </row>
    <row r="39" spans="1:126" ht="15.75" customHeight="1">
      <c r="A39" s="22">
        <v>2.2000000000000002</v>
      </c>
      <c r="B39" s="18" t="s">
        <v>240</v>
      </c>
      <c r="C39" s="19" t="s">
        <v>35</v>
      </c>
      <c r="D39" s="25">
        <v>1</v>
      </c>
      <c r="E39" s="21"/>
      <c r="F39" s="21">
        <f t="shared" si="0"/>
        <v>0</v>
      </c>
    </row>
    <row r="40" spans="1:126" ht="15.75" customHeight="1">
      <c r="A40" s="22">
        <v>2.21</v>
      </c>
      <c r="B40" s="46" t="s">
        <v>241</v>
      </c>
      <c r="C40" s="19" t="s">
        <v>35</v>
      </c>
      <c r="D40" s="20">
        <v>1</v>
      </c>
      <c r="E40" s="21"/>
      <c r="F40" s="21">
        <f t="shared" si="0"/>
        <v>0</v>
      </c>
    </row>
    <row r="41" spans="1:126" ht="30" customHeight="1">
      <c r="A41" s="22">
        <v>2.2200000000000002</v>
      </c>
      <c r="B41" s="18" t="s">
        <v>242</v>
      </c>
      <c r="C41" s="19" t="s">
        <v>35</v>
      </c>
      <c r="D41" s="20">
        <v>1</v>
      </c>
      <c r="E41" s="21"/>
      <c r="F41" s="21">
        <f t="shared" si="0"/>
        <v>0</v>
      </c>
    </row>
    <row r="42" spans="1:126" ht="15.75" customHeight="1">
      <c r="A42" s="22">
        <v>2.23</v>
      </c>
      <c r="B42" s="46" t="s">
        <v>243</v>
      </c>
      <c r="C42" s="19" t="s">
        <v>35</v>
      </c>
      <c r="D42" s="20">
        <v>2</v>
      </c>
      <c r="E42" s="21"/>
      <c r="F42" s="21">
        <f t="shared" si="0"/>
        <v>0</v>
      </c>
    </row>
    <row r="43" spans="1:126" ht="27" customHeight="1">
      <c r="A43" s="22">
        <v>2.2400000000000002</v>
      </c>
      <c r="B43" s="18" t="s">
        <v>244</v>
      </c>
      <c r="C43" s="19" t="s">
        <v>35</v>
      </c>
      <c r="D43" s="20">
        <v>1</v>
      </c>
      <c r="E43" s="21"/>
      <c r="F43" s="21">
        <f t="shared" si="0"/>
        <v>0</v>
      </c>
    </row>
    <row r="44" spans="1:126" ht="30" customHeight="1">
      <c r="A44" s="190" t="s">
        <v>245</v>
      </c>
      <c r="B44" s="191"/>
      <c r="C44" s="191"/>
      <c r="D44" s="191"/>
      <c r="E44" s="191"/>
      <c r="F44" s="47">
        <f>SUM(F20:F43)</f>
        <v>0</v>
      </c>
    </row>
    <row r="45" spans="1:126" s="39" customFormat="1">
      <c r="A45" s="37"/>
      <c r="B45" s="36"/>
      <c r="C45" s="37"/>
      <c r="D45" s="37"/>
      <c r="E45" s="38"/>
      <c r="F45" s="38"/>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row>
    <row r="46" spans="1:126" s="39" customFormat="1" ht="30" customHeight="1">
      <c r="A46" s="171" t="s">
        <v>17</v>
      </c>
      <c r="B46" s="171"/>
      <c r="C46" s="171"/>
      <c r="D46" s="171"/>
      <c r="E46" s="171"/>
      <c r="F46" s="171"/>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row>
    <row r="47" spans="1:126" s="39" customFormat="1" ht="30" customHeight="1">
      <c r="A47" s="172" t="s">
        <v>18</v>
      </c>
      <c r="B47" s="173"/>
      <c r="C47" s="173"/>
      <c r="D47" s="174"/>
      <c r="E47" s="175">
        <f>SUM(F44)</f>
        <v>0</v>
      </c>
      <c r="F47" s="176"/>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row>
  </sheetData>
  <mergeCells count="12">
    <mergeCell ref="A16:F16"/>
    <mergeCell ref="B1:F4"/>
    <mergeCell ref="B7:F7"/>
    <mergeCell ref="B9:F9"/>
    <mergeCell ref="A11:F11"/>
    <mergeCell ref="A12:F15"/>
    <mergeCell ref="A17:F17"/>
    <mergeCell ref="A18:F18"/>
    <mergeCell ref="A44:E44"/>
    <mergeCell ref="A46:F46"/>
    <mergeCell ref="A47:D47"/>
    <mergeCell ref="E47:F47"/>
  </mergeCells>
  <pageMargins left="0.7" right="0.7" top="0.75" bottom="0.75" header="0.3" footer="0.3"/>
  <pageSetup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49D34-81E3-4DDF-80B8-13F368D24D5B}">
  <dimension ref="A1:DV172"/>
  <sheetViews>
    <sheetView view="pageBreakPreview" zoomScaleNormal="100" zoomScaleSheetLayoutView="100" workbookViewId="0">
      <selection activeCell="A12" sqref="A12:F15"/>
    </sheetView>
  </sheetViews>
  <sheetFormatPr defaultRowHeight="15"/>
  <cols>
    <col min="1" max="1" width="20.42578125" style="40" customWidth="1"/>
    <col min="2" max="2" width="88" customWidth="1"/>
    <col min="3" max="6" width="18.42578125" customWidth="1"/>
  </cols>
  <sheetData>
    <row r="1" spans="1:6">
      <c r="A1" s="1"/>
      <c r="B1" s="140" t="s">
        <v>626</v>
      </c>
      <c r="C1" s="141"/>
      <c r="D1" s="141"/>
      <c r="E1" s="141"/>
      <c r="F1" s="142"/>
    </row>
    <row r="2" spans="1:6">
      <c r="A2" s="2"/>
      <c r="B2" s="143"/>
      <c r="C2" s="143"/>
      <c r="D2" s="143"/>
      <c r="E2" s="143"/>
      <c r="F2" s="144"/>
    </row>
    <row r="3" spans="1:6" s="3" customFormat="1" ht="24.95" customHeight="1">
      <c r="A3" s="2"/>
      <c r="B3" s="143"/>
      <c r="C3" s="143"/>
      <c r="D3" s="143"/>
      <c r="E3" s="143"/>
      <c r="F3" s="144"/>
    </row>
    <row r="4" spans="1:6">
      <c r="A4" s="2"/>
      <c r="B4" s="143"/>
      <c r="C4" s="143"/>
      <c r="D4" s="143"/>
      <c r="E4" s="143"/>
      <c r="F4" s="144"/>
    </row>
    <row r="5" spans="1:6" ht="20.25">
      <c r="A5" s="2"/>
      <c r="B5" s="4"/>
      <c r="C5" s="4"/>
      <c r="D5" s="4"/>
      <c r="E5" s="5"/>
      <c r="F5" s="6"/>
    </row>
    <row r="6" spans="1:6">
      <c r="A6" s="2"/>
      <c r="D6" s="7"/>
      <c r="E6" s="8"/>
      <c r="F6" s="9"/>
    </row>
    <row r="7" spans="1:6" ht="29.25" customHeight="1">
      <c r="A7" s="10" t="s">
        <v>0</v>
      </c>
      <c r="B7" s="145"/>
      <c r="C7" s="145"/>
      <c r="D7" s="145"/>
      <c r="E7" s="145"/>
      <c r="F7" s="146"/>
    </row>
    <row r="8" spans="1:6">
      <c r="A8" s="2"/>
      <c r="D8" s="7"/>
      <c r="E8" s="8"/>
      <c r="F8" s="9"/>
    </row>
    <row r="9" spans="1:6">
      <c r="A9" s="10" t="s">
        <v>1</v>
      </c>
      <c r="B9" s="147" t="s">
        <v>624</v>
      </c>
      <c r="C9" s="147"/>
      <c r="D9" s="147"/>
      <c r="E9" s="147"/>
      <c r="F9" s="148"/>
    </row>
    <row r="10" spans="1:6">
      <c r="A10" s="2"/>
      <c r="D10" s="7"/>
      <c r="E10" s="8"/>
      <c r="F10" s="9"/>
    </row>
    <row r="11" spans="1:6" ht="18" customHeight="1">
      <c r="A11" s="149" t="s">
        <v>2</v>
      </c>
      <c r="B11" s="150"/>
      <c r="C11" s="150"/>
      <c r="D11" s="150"/>
      <c r="E11" s="150"/>
      <c r="F11" s="151"/>
    </row>
    <row r="12" spans="1:6">
      <c r="A12" s="152" t="s">
        <v>22</v>
      </c>
      <c r="B12" s="153"/>
      <c r="C12" s="153"/>
      <c r="D12" s="153"/>
      <c r="E12" s="153"/>
      <c r="F12" s="154"/>
    </row>
    <row r="13" spans="1:6">
      <c r="A13" s="152"/>
      <c r="B13" s="153"/>
      <c r="C13" s="153"/>
      <c r="D13" s="153"/>
      <c r="E13" s="153"/>
      <c r="F13" s="154"/>
    </row>
    <row r="14" spans="1:6">
      <c r="A14" s="152"/>
      <c r="B14" s="153"/>
      <c r="C14" s="153"/>
      <c r="D14" s="153"/>
      <c r="E14" s="153"/>
      <c r="F14" s="154"/>
    </row>
    <row r="15" spans="1:6" ht="154.5" customHeight="1">
      <c r="A15" s="155"/>
      <c r="B15" s="156"/>
      <c r="C15" s="156"/>
      <c r="D15" s="156"/>
      <c r="E15" s="156"/>
      <c r="F15" s="161"/>
    </row>
    <row r="16" spans="1:6" s="11" customFormat="1" ht="30" customHeight="1">
      <c r="A16" s="178" t="s">
        <v>246</v>
      </c>
      <c r="B16" s="179"/>
      <c r="C16" s="179"/>
      <c r="D16" s="179"/>
      <c r="E16" s="179"/>
      <c r="F16" s="179"/>
    </row>
    <row r="17" spans="1:6" s="11" customFormat="1" ht="30" customHeight="1">
      <c r="A17" s="185" t="s">
        <v>247</v>
      </c>
      <c r="B17" s="186"/>
      <c r="C17" s="186"/>
      <c r="D17" s="186"/>
      <c r="E17" s="186"/>
      <c r="F17" s="187"/>
    </row>
    <row r="18" spans="1:6" ht="30" customHeight="1">
      <c r="A18" s="188" t="s">
        <v>248</v>
      </c>
      <c r="B18" s="189"/>
      <c r="C18" s="189"/>
      <c r="D18" s="189"/>
      <c r="E18" s="189"/>
      <c r="F18" s="189"/>
    </row>
    <row r="19" spans="1:6" ht="30" customHeight="1">
      <c r="A19" s="12" t="s">
        <v>4</v>
      </c>
      <c r="B19" s="13" t="s">
        <v>26</v>
      </c>
      <c r="C19" s="14" t="s">
        <v>27</v>
      </c>
      <c r="D19" s="14" t="s">
        <v>28</v>
      </c>
      <c r="E19" s="15" t="s">
        <v>29</v>
      </c>
      <c r="F19" s="16" t="s">
        <v>30</v>
      </c>
    </row>
    <row r="20" spans="1:6" ht="33.6" customHeight="1">
      <c r="A20" s="17">
        <v>1.01</v>
      </c>
      <c r="B20" s="18" t="s">
        <v>249</v>
      </c>
      <c r="C20" s="19" t="s">
        <v>37</v>
      </c>
      <c r="D20" s="20">
        <v>723</v>
      </c>
      <c r="E20" s="21"/>
      <c r="F20" s="21">
        <f>D20*E20</f>
        <v>0</v>
      </c>
    </row>
    <row r="21" spans="1:6" ht="15.75" customHeight="1">
      <c r="A21" s="22">
        <v>1.02</v>
      </c>
      <c r="B21" s="23" t="s">
        <v>250</v>
      </c>
      <c r="C21" s="19" t="s">
        <v>32</v>
      </c>
      <c r="D21" s="20">
        <v>9.75</v>
      </c>
      <c r="E21" s="21"/>
      <c r="F21" s="21">
        <f t="shared" ref="F21:F22" si="0">D21*E21</f>
        <v>0</v>
      </c>
    </row>
    <row r="22" spans="1:6" ht="15.75" customHeight="1">
      <c r="A22" s="22">
        <v>1.03</v>
      </c>
      <c r="B22" s="23" t="s">
        <v>251</v>
      </c>
      <c r="C22" s="19" t="s">
        <v>37</v>
      </c>
      <c r="D22" s="20">
        <v>5</v>
      </c>
      <c r="E22" s="21"/>
      <c r="F22" s="21">
        <f t="shared" si="0"/>
        <v>0</v>
      </c>
    </row>
    <row r="23" spans="1:6" ht="30" customHeight="1">
      <c r="A23" s="190" t="s">
        <v>245</v>
      </c>
      <c r="B23" s="191"/>
      <c r="C23" s="191"/>
      <c r="D23" s="191"/>
      <c r="E23" s="191"/>
      <c r="F23" s="26">
        <f>SUM(F20:F22)</f>
        <v>0</v>
      </c>
    </row>
    <row r="24" spans="1:6" ht="30" customHeight="1">
      <c r="A24" s="188" t="s">
        <v>252</v>
      </c>
      <c r="B24" s="189"/>
      <c r="C24" s="189"/>
      <c r="D24" s="189"/>
      <c r="E24" s="189"/>
      <c r="F24" s="189"/>
    </row>
    <row r="25" spans="1:6" ht="30" customHeight="1">
      <c r="A25" s="12" t="s">
        <v>4</v>
      </c>
      <c r="B25" s="13" t="s">
        <v>26</v>
      </c>
      <c r="C25" s="14" t="s">
        <v>27</v>
      </c>
      <c r="D25" s="14" t="s">
        <v>28</v>
      </c>
      <c r="E25" s="15" t="s">
        <v>29</v>
      </c>
      <c r="F25" s="16" t="s">
        <v>30</v>
      </c>
    </row>
    <row r="26" spans="1:6" ht="27" customHeight="1">
      <c r="A26" s="22">
        <v>2.0099999999999998</v>
      </c>
      <c r="B26" s="18" t="s">
        <v>253</v>
      </c>
      <c r="C26" s="19" t="s">
        <v>37</v>
      </c>
      <c r="D26" s="20">
        <v>723</v>
      </c>
      <c r="E26" s="21"/>
      <c r="F26" s="21">
        <f>D26*E26</f>
        <v>0</v>
      </c>
    </row>
    <row r="27" spans="1:6" ht="15.75" customHeight="1">
      <c r="A27" s="22">
        <v>2.02</v>
      </c>
      <c r="B27" s="23" t="s">
        <v>254</v>
      </c>
      <c r="C27" s="19" t="s">
        <v>32</v>
      </c>
      <c r="D27" s="20">
        <v>9.75</v>
      </c>
      <c r="E27" s="21"/>
      <c r="F27" s="21">
        <f t="shared" ref="F27:F28" si="1">D27*E27</f>
        <v>0</v>
      </c>
    </row>
    <row r="28" spans="1:6" ht="15.75" customHeight="1">
      <c r="A28" s="22">
        <v>2.0299999999999998</v>
      </c>
      <c r="B28" s="23" t="s">
        <v>255</v>
      </c>
      <c r="C28" s="19" t="s">
        <v>37</v>
      </c>
      <c r="D28" s="20">
        <v>5</v>
      </c>
      <c r="E28" s="21"/>
      <c r="F28" s="21">
        <f t="shared" si="1"/>
        <v>0</v>
      </c>
    </row>
    <row r="29" spans="1:6" ht="30" customHeight="1">
      <c r="A29" s="190" t="s">
        <v>245</v>
      </c>
      <c r="B29" s="191"/>
      <c r="C29" s="191"/>
      <c r="D29" s="191"/>
      <c r="E29" s="191"/>
      <c r="F29" s="26">
        <f>SUM(F26:F28)</f>
        <v>0</v>
      </c>
    </row>
    <row r="30" spans="1:6" ht="30" customHeight="1">
      <c r="A30" s="188" t="s">
        <v>256</v>
      </c>
      <c r="B30" s="189"/>
      <c r="C30" s="189"/>
      <c r="D30" s="189"/>
      <c r="E30" s="189"/>
      <c r="F30" s="189"/>
    </row>
    <row r="31" spans="1:6" ht="29.25" customHeight="1">
      <c r="A31" s="12" t="s">
        <v>4</v>
      </c>
      <c r="B31" s="13" t="s">
        <v>26</v>
      </c>
      <c r="C31" s="14" t="s">
        <v>27</v>
      </c>
      <c r="D31" s="14" t="s">
        <v>28</v>
      </c>
      <c r="E31" s="15" t="s">
        <v>29</v>
      </c>
      <c r="F31" s="16" t="s">
        <v>30</v>
      </c>
    </row>
    <row r="32" spans="1:6" ht="31.5" customHeight="1">
      <c r="A32" s="22">
        <v>3.01</v>
      </c>
      <c r="B32" s="18" t="s">
        <v>257</v>
      </c>
      <c r="C32" s="19" t="s">
        <v>37</v>
      </c>
      <c r="D32" s="20">
        <v>43</v>
      </c>
      <c r="E32" s="21"/>
      <c r="F32" s="21">
        <f t="shared" ref="F32:F33" si="2">D32*E32</f>
        <v>0</v>
      </c>
    </row>
    <row r="33" spans="1:6" ht="15.75" customHeight="1">
      <c r="A33" s="22">
        <v>3.02</v>
      </c>
      <c r="B33" s="23" t="s">
        <v>258</v>
      </c>
      <c r="C33" s="19" t="s">
        <v>32</v>
      </c>
      <c r="D33" s="20">
        <v>20.170000000000002</v>
      </c>
      <c r="E33" s="21"/>
      <c r="F33" s="21">
        <f t="shared" si="2"/>
        <v>0</v>
      </c>
    </row>
    <row r="34" spans="1:6" ht="30" customHeight="1">
      <c r="A34" s="190" t="s">
        <v>245</v>
      </c>
      <c r="B34" s="191"/>
      <c r="C34" s="191"/>
      <c r="D34" s="191"/>
      <c r="E34" s="191"/>
      <c r="F34" s="26">
        <f>SUM(F32:F33)</f>
        <v>0</v>
      </c>
    </row>
    <row r="35" spans="1:6" ht="30" customHeight="1">
      <c r="A35" s="188" t="s">
        <v>259</v>
      </c>
      <c r="B35" s="189"/>
      <c r="C35" s="189"/>
      <c r="D35" s="189"/>
      <c r="E35" s="189"/>
      <c r="F35" s="189"/>
    </row>
    <row r="36" spans="1:6" ht="29.25" customHeight="1">
      <c r="A36" s="12" t="s">
        <v>4</v>
      </c>
      <c r="B36" s="13" t="s">
        <v>26</v>
      </c>
      <c r="C36" s="14" t="s">
        <v>27</v>
      </c>
      <c r="D36" s="14" t="s">
        <v>28</v>
      </c>
      <c r="E36" s="15" t="s">
        <v>29</v>
      </c>
      <c r="F36" s="16" t="s">
        <v>30</v>
      </c>
    </row>
    <row r="37" spans="1:6" ht="46.5" customHeight="1">
      <c r="A37" s="22">
        <v>4.01</v>
      </c>
      <c r="B37" s="18" t="s">
        <v>260</v>
      </c>
      <c r="C37" s="19" t="s">
        <v>37</v>
      </c>
      <c r="D37" s="20">
        <v>43</v>
      </c>
      <c r="E37" s="21"/>
      <c r="F37" s="21">
        <f t="shared" ref="F37:F39" si="3">D37*E37</f>
        <v>0</v>
      </c>
    </row>
    <row r="38" spans="1:6" ht="15.75" customHeight="1">
      <c r="A38" s="22">
        <v>4.0199999999999996</v>
      </c>
      <c r="B38" s="23" t="s">
        <v>258</v>
      </c>
      <c r="C38" s="19" t="s">
        <v>32</v>
      </c>
      <c r="D38" s="20">
        <v>20.170000000000002</v>
      </c>
      <c r="E38" s="21"/>
      <c r="F38" s="21">
        <f t="shared" si="3"/>
        <v>0</v>
      </c>
    </row>
    <row r="39" spans="1:6" ht="15.75" customHeight="1">
      <c r="A39" s="22">
        <v>4.03</v>
      </c>
      <c r="B39" s="23" t="s">
        <v>261</v>
      </c>
      <c r="C39" s="19" t="s">
        <v>37</v>
      </c>
      <c r="D39" s="20">
        <v>11.5</v>
      </c>
      <c r="E39" s="21"/>
      <c r="F39" s="21">
        <f t="shared" si="3"/>
        <v>0</v>
      </c>
    </row>
    <row r="40" spans="1:6" ht="30" customHeight="1">
      <c r="A40" s="190" t="s">
        <v>245</v>
      </c>
      <c r="B40" s="191"/>
      <c r="C40" s="191"/>
      <c r="D40" s="191"/>
      <c r="E40" s="191"/>
      <c r="F40" s="26">
        <f>SUM(F37:F39)</f>
        <v>0</v>
      </c>
    </row>
    <row r="41" spans="1:6" ht="30" customHeight="1">
      <c r="A41" s="188" t="s">
        <v>262</v>
      </c>
      <c r="B41" s="189"/>
      <c r="C41" s="189"/>
      <c r="D41" s="189"/>
      <c r="E41" s="189"/>
      <c r="F41" s="189"/>
    </row>
    <row r="42" spans="1:6" ht="29.25" customHeight="1">
      <c r="A42" s="12" t="s">
        <v>4</v>
      </c>
      <c r="B42" s="13" t="s">
        <v>26</v>
      </c>
      <c r="C42" s="14" t="s">
        <v>27</v>
      </c>
      <c r="D42" s="14" t="s">
        <v>28</v>
      </c>
      <c r="E42" s="15" t="s">
        <v>29</v>
      </c>
      <c r="F42" s="16" t="s">
        <v>30</v>
      </c>
    </row>
    <row r="43" spans="1:6" ht="35.1" customHeight="1">
      <c r="A43" s="22">
        <v>5.01</v>
      </c>
      <c r="B43" s="18" t="s">
        <v>263</v>
      </c>
      <c r="C43" s="19" t="s">
        <v>37</v>
      </c>
      <c r="D43" s="20">
        <v>1474</v>
      </c>
      <c r="E43" s="21"/>
      <c r="F43" s="21">
        <f t="shared" ref="F43:F45" si="4">D43*E43</f>
        <v>0</v>
      </c>
    </row>
    <row r="44" spans="1:6" ht="15.75" customHeight="1">
      <c r="A44" s="22">
        <v>5.0199999999999996</v>
      </c>
      <c r="B44" s="23" t="s">
        <v>264</v>
      </c>
      <c r="C44" s="19" t="s">
        <v>32</v>
      </c>
      <c r="D44" s="20">
        <v>81.33</v>
      </c>
      <c r="E44" s="21"/>
      <c r="F44" s="21">
        <f t="shared" si="4"/>
        <v>0</v>
      </c>
    </row>
    <row r="45" spans="1:6" ht="15.75" customHeight="1">
      <c r="A45" s="22">
        <v>5.03</v>
      </c>
      <c r="B45" s="23" t="s">
        <v>265</v>
      </c>
      <c r="C45" s="19" t="s">
        <v>37</v>
      </c>
      <c r="D45" s="25">
        <v>5</v>
      </c>
      <c r="E45" s="21"/>
      <c r="F45" s="21">
        <f t="shared" si="4"/>
        <v>0</v>
      </c>
    </row>
    <row r="46" spans="1:6" ht="30" customHeight="1">
      <c r="A46" s="190" t="s">
        <v>245</v>
      </c>
      <c r="B46" s="191"/>
      <c r="C46" s="191"/>
      <c r="D46" s="191"/>
      <c r="E46" s="191"/>
      <c r="F46" s="26">
        <f>SUM(F43:F45)</f>
        <v>0</v>
      </c>
    </row>
    <row r="47" spans="1:6" ht="30" customHeight="1">
      <c r="A47" s="188" t="s">
        <v>266</v>
      </c>
      <c r="B47" s="189"/>
      <c r="C47" s="189"/>
      <c r="D47" s="189"/>
      <c r="E47" s="189"/>
      <c r="F47" s="189"/>
    </row>
    <row r="48" spans="1:6" ht="29.25" customHeight="1">
      <c r="A48" s="12" t="s">
        <v>4</v>
      </c>
      <c r="B48" s="13" t="s">
        <v>26</v>
      </c>
      <c r="C48" s="14" t="s">
        <v>27</v>
      </c>
      <c r="D48" s="14" t="s">
        <v>28</v>
      </c>
      <c r="E48" s="15" t="s">
        <v>29</v>
      </c>
      <c r="F48" s="16" t="s">
        <v>30</v>
      </c>
    </row>
    <row r="49" spans="1:6" ht="15.75" customHeight="1">
      <c r="A49" s="22">
        <v>6.01</v>
      </c>
      <c r="B49" s="27" t="s">
        <v>267</v>
      </c>
      <c r="C49" s="19" t="s">
        <v>32</v>
      </c>
      <c r="D49" s="25">
        <v>47.04</v>
      </c>
      <c r="E49" s="21"/>
      <c r="F49" s="21">
        <f t="shared" ref="F49:F52" si="5">D49*E49</f>
        <v>0</v>
      </c>
    </row>
    <row r="50" spans="1:6" ht="15.75" customHeight="1">
      <c r="A50" s="22">
        <v>6.02</v>
      </c>
      <c r="B50" s="27" t="s">
        <v>268</v>
      </c>
      <c r="C50" s="19" t="s">
        <v>37</v>
      </c>
      <c r="D50" s="25">
        <v>98</v>
      </c>
      <c r="E50" s="21"/>
      <c r="F50" s="21">
        <f t="shared" si="5"/>
        <v>0</v>
      </c>
    </row>
    <row r="51" spans="1:6" ht="15.75" customHeight="1">
      <c r="A51" s="22">
        <v>6.03</v>
      </c>
      <c r="B51" s="27" t="s">
        <v>269</v>
      </c>
      <c r="C51" s="19" t="s">
        <v>37</v>
      </c>
      <c r="D51" s="25">
        <v>38.374000000000002</v>
      </c>
      <c r="E51" s="21"/>
      <c r="F51" s="21">
        <f t="shared" si="5"/>
        <v>0</v>
      </c>
    </row>
    <row r="52" spans="1:6" ht="15.75" customHeight="1">
      <c r="A52" s="22">
        <v>6.04</v>
      </c>
      <c r="B52" s="27" t="s">
        <v>270</v>
      </c>
      <c r="C52" s="19" t="s">
        <v>37</v>
      </c>
      <c r="D52" s="25">
        <v>22.92</v>
      </c>
      <c r="E52" s="21"/>
      <c r="F52" s="21">
        <f t="shared" si="5"/>
        <v>0</v>
      </c>
    </row>
    <row r="53" spans="1:6" ht="30" customHeight="1">
      <c r="A53" s="190" t="s">
        <v>245</v>
      </c>
      <c r="B53" s="191"/>
      <c r="C53" s="191"/>
      <c r="D53" s="191"/>
      <c r="E53" s="191"/>
      <c r="F53" s="26">
        <f>SUM(F49:F52)</f>
        <v>0</v>
      </c>
    </row>
    <row r="54" spans="1:6" ht="30" customHeight="1">
      <c r="A54" s="188" t="s">
        <v>271</v>
      </c>
      <c r="B54" s="189"/>
      <c r="C54" s="189"/>
      <c r="D54" s="189"/>
      <c r="E54" s="189"/>
      <c r="F54" s="189"/>
    </row>
    <row r="55" spans="1:6" ht="29.25" customHeight="1">
      <c r="A55" s="12" t="s">
        <v>4</v>
      </c>
      <c r="B55" s="13" t="s">
        <v>26</v>
      </c>
      <c r="C55" s="14" t="s">
        <v>27</v>
      </c>
      <c r="D55" s="14" t="s">
        <v>28</v>
      </c>
      <c r="E55" s="15" t="s">
        <v>29</v>
      </c>
      <c r="F55" s="16" t="s">
        <v>30</v>
      </c>
    </row>
    <row r="56" spans="1:6" ht="32.1" customHeight="1">
      <c r="A56" s="22">
        <v>7.01</v>
      </c>
      <c r="B56" s="27" t="s">
        <v>272</v>
      </c>
      <c r="C56" s="19" t="s">
        <v>37</v>
      </c>
      <c r="D56" s="25">
        <v>854</v>
      </c>
      <c r="E56" s="21"/>
      <c r="F56" s="21">
        <f t="shared" ref="F56:F60" si="6">D56*E56</f>
        <v>0</v>
      </c>
    </row>
    <row r="57" spans="1:6" ht="15.75" customHeight="1">
      <c r="A57" s="22">
        <v>7.02</v>
      </c>
      <c r="B57" s="27" t="s">
        <v>273</v>
      </c>
      <c r="C57" s="19" t="s">
        <v>32</v>
      </c>
      <c r="D57" s="25">
        <v>70</v>
      </c>
      <c r="E57" s="21"/>
      <c r="F57" s="21">
        <f t="shared" si="6"/>
        <v>0</v>
      </c>
    </row>
    <row r="58" spans="1:6" ht="15.75" customHeight="1">
      <c r="A58" s="22">
        <v>7.03</v>
      </c>
      <c r="B58" s="28" t="s">
        <v>274</v>
      </c>
      <c r="C58" s="19" t="s">
        <v>37</v>
      </c>
      <c r="D58" s="25">
        <v>25.832999999999998</v>
      </c>
      <c r="E58" s="21"/>
      <c r="F58" s="21">
        <f t="shared" si="6"/>
        <v>0</v>
      </c>
    </row>
    <row r="59" spans="1:6" ht="15.75" customHeight="1">
      <c r="A59" s="22">
        <v>7.04</v>
      </c>
      <c r="B59" s="27" t="s">
        <v>275</v>
      </c>
      <c r="C59" s="19" t="s">
        <v>37</v>
      </c>
      <c r="D59" s="25">
        <v>35.68</v>
      </c>
      <c r="E59" s="21"/>
      <c r="F59" s="21">
        <f t="shared" si="6"/>
        <v>0</v>
      </c>
    </row>
    <row r="60" spans="1:6" ht="15.75" customHeight="1">
      <c r="A60" s="22">
        <v>7.05</v>
      </c>
      <c r="B60" s="27" t="s">
        <v>276</v>
      </c>
      <c r="C60" s="19" t="s">
        <v>37</v>
      </c>
      <c r="D60" s="25">
        <v>8.92</v>
      </c>
      <c r="E60" s="21"/>
      <c r="F60" s="21">
        <f t="shared" si="6"/>
        <v>0</v>
      </c>
    </row>
    <row r="61" spans="1:6" ht="30" customHeight="1">
      <c r="A61" s="190" t="s">
        <v>245</v>
      </c>
      <c r="B61" s="191"/>
      <c r="C61" s="191"/>
      <c r="D61" s="191"/>
      <c r="E61" s="191"/>
      <c r="F61" s="26">
        <f>SUM(F56:F60)</f>
        <v>0</v>
      </c>
    </row>
    <row r="62" spans="1:6" ht="30" customHeight="1">
      <c r="A62" s="188" t="s">
        <v>277</v>
      </c>
      <c r="B62" s="189"/>
      <c r="C62" s="189"/>
      <c r="D62" s="189"/>
      <c r="E62" s="189"/>
      <c r="F62" s="189"/>
    </row>
    <row r="63" spans="1:6" ht="29.25" customHeight="1">
      <c r="A63" s="12" t="s">
        <v>4</v>
      </c>
      <c r="B63" s="13" t="s">
        <v>26</v>
      </c>
      <c r="C63" s="14" t="s">
        <v>27</v>
      </c>
      <c r="D63" s="14" t="s">
        <v>28</v>
      </c>
      <c r="E63" s="15" t="s">
        <v>29</v>
      </c>
      <c r="F63" s="16" t="s">
        <v>30</v>
      </c>
    </row>
    <row r="64" spans="1:6" ht="28.5" customHeight="1">
      <c r="A64" s="22">
        <v>8.01</v>
      </c>
      <c r="B64" s="23" t="s">
        <v>278</v>
      </c>
      <c r="C64" s="19" t="s">
        <v>37</v>
      </c>
      <c r="D64" s="20">
        <v>128</v>
      </c>
      <c r="E64" s="21"/>
      <c r="F64" s="21">
        <f t="shared" ref="F64:F65" si="7">D64*E64</f>
        <v>0</v>
      </c>
    </row>
    <row r="65" spans="1:6" ht="15.75" customHeight="1">
      <c r="A65" s="22">
        <v>8.02</v>
      </c>
      <c r="B65" s="23" t="s">
        <v>279</v>
      </c>
      <c r="C65" s="19" t="s">
        <v>32</v>
      </c>
      <c r="D65" s="20">
        <v>5</v>
      </c>
      <c r="E65" s="21"/>
      <c r="F65" s="21">
        <f t="shared" si="7"/>
        <v>0</v>
      </c>
    </row>
    <row r="66" spans="1:6" ht="30" customHeight="1">
      <c r="A66" s="190" t="s">
        <v>245</v>
      </c>
      <c r="B66" s="191"/>
      <c r="C66" s="191"/>
      <c r="D66" s="191"/>
      <c r="E66" s="191"/>
      <c r="F66" s="26">
        <f>SUM(F64:F65)</f>
        <v>0</v>
      </c>
    </row>
    <row r="67" spans="1:6" ht="30" customHeight="1">
      <c r="A67" s="188" t="s">
        <v>280</v>
      </c>
      <c r="B67" s="189"/>
      <c r="C67" s="189"/>
      <c r="D67" s="189"/>
      <c r="E67" s="189"/>
      <c r="F67" s="189"/>
    </row>
    <row r="68" spans="1:6" ht="29.25" customHeight="1">
      <c r="A68" s="12" t="s">
        <v>4</v>
      </c>
      <c r="B68" s="13" t="s">
        <v>26</v>
      </c>
      <c r="C68" s="14" t="s">
        <v>27</v>
      </c>
      <c r="D68" s="14" t="s">
        <v>28</v>
      </c>
      <c r="E68" s="15" t="s">
        <v>29</v>
      </c>
      <c r="F68" s="16" t="s">
        <v>30</v>
      </c>
    </row>
    <row r="69" spans="1:6" ht="30" customHeight="1">
      <c r="A69" s="22">
        <v>9.01</v>
      </c>
      <c r="B69" s="23" t="s">
        <v>281</v>
      </c>
      <c r="C69" s="19" t="s">
        <v>37</v>
      </c>
      <c r="D69" s="20">
        <v>108</v>
      </c>
      <c r="E69" s="21"/>
      <c r="F69" s="21">
        <f t="shared" ref="F69:F70" si="8">D69*E69</f>
        <v>0</v>
      </c>
    </row>
    <row r="70" spans="1:6" ht="15.75" customHeight="1">
      <c r="A70" s="22">
        <v>9.02</v>
      </c>
      <c r="B70" s="23" t="s">
        <v>282</v>
      </c>
      <c r="C70" s="19" t="s">
        <v>32</v>
      </c>
      <c r="D70" s="25">
        <v>37.75</v>
      </c>
      <c r="E70" s="21"/>
      <c r="F70" s="21">
        <f t="shared" si="8"/>
        <v>0</v>
      </c>
    </row>
    <row r="71" spans="1:6" ht="30" customHeight="1">
      <c r="A71" s="190" t="s">
        <v>245</v>
      </c>
      <c r="B71" s="191"/>
      <c r="C71" s="191"/>
      <c r="D71" s="191"/>
      <c r="E71" s="191"/>
      <c r="F71" s="26">
        <f>SUM(F69:F70)</f>
        <v>0</v>
      </c>
    </row>
    <row r="72" spans="1:6" ht="30" customHeight="1">
      <c r="A72" s="188" t="s">
        <v>283</v>
      </c>
      <c r="B72" s="189"/>
      <c r="C72" s="189"/>
      <c r="D72" s="189"/>
      <c r="E72" s="189"/>
      <c r="F72" s="189"/>
    </row>
    <row r="73" spans="1:6" ht="29.25" customHeight="1">
      <c r="A73" s="12" t="s">
        <v>4</v>
      </c>
      <c r="B73" s="13" t="s">
        <v>26</v>
      </c>
      <c r="C73" s="14" t="s">
        <v>27</v>
      </c>
      <c r="D73" s="14" t="s">
        <v>28</v>
      </c>
      <c r="E73" s="15" t="s">
        <v>29</v>
      </c>
      <c r="F73" s="16" t="s">
        <v>30</v>
      </c>
    </row>
    <row r="74" spans="1:6" ht="36" customHeight="1">
      <c r="A74" s="22">
        <v>10.01</v>
      </c>
      <c r="B74" s="27" t="s">
        <v>284</v>
      </c>
      <c r="C74" s="19" t="s">
        <v>37</v>
      </c>
      <c r="D74" s="25">
        <v>108</v>
      </c>
      <c r="E74" s="21"/>
      <c r="F74" s="21">
        <f t="shared" ref="F74:F76" si="9">D74*E74</f>
        <v>0</v>
      </c>
    </row>
    <row r="75" spans="1:6" ht="15.75" customHeight="1">
      <c r="A75" s="22">
        <v>10.02</v>
      </c>
      <c r="B75" s="27" t="s">
        <v>285</v>
      </c>
      <c r="C75" s="19" t="s">
        <v>32</v>
      </c>
      <c r="D75" s="25">
        <v>21.25</v>
      </c>
      <c r="E75" s="21"/>
      <c r="F75" s="21">
        <f t="shared" si="9"/>
        <v>0</v>
      </c>
    </row>
    <row r="76" spans="1:6" ht="15.75" customHeight="1">
      <c r="A76" s="22">
        <v>10.029999999999999</v>
      </c>
      <c r="B76" s="27" t="s">
        <v>286</v>
      </c>
      <c r="C76" s="19" t="s">
        <v>37</v>
      </c>
      <c r="D76" s="25">
        <v>19.5</v>
      </c>
      <c r="E76" s="21"/>
      <c r="F76" s="21">
        <f t="shared" si="9"/>
        <v>0</v>
      </c>
    </row>
    <row r="77" spans="1:6" ht="30" customHeight="1">
      <c r="A77" s="190" t="s">
        <v>245</v>
      </c>
      <c r="B77" s="191"/>
      <c r="C77" s="191"/>
      <c r="D77" s="191"/>
      <c r="E77" s="191"/>
      <c r="F77" s="26">
        <f>SUM(F74:F76)</f>
        <v>0</v>
      </c>
    </row>
    <row r="78" spans="1:6" ht="30" customHeight="1">
      <c r="A78" s="188" t="s">
        <v>287</v>
      </c>
      <c r="B78" s="189"/>
      <c r="C78" s="189"/>
      <c r="D78" s="189"/>
      <c r="E78" s="189"/>
      <c r="F78" s="189"/>
    </row>
    <row r="79" spans="1:6" ht="29.25" customHeight="1">
      <c r="A79" s="12" t="s">
        <v>4</v>
      </c>
      <c r="B79" s="13" t="s">
        <v>26</v>
      </c>
      <c r="C79" s="14" t="s">
        <v>27</v>
      </c>
      <c r="D79" s="14" t="s">
        <v>28</v>
      </c>
      <c r="E79" s="15" t="s">
        <v>29</v>
      </c>
      <c r="F79" s="16" t="s">
        <v>30</v>
      </c>
    </row>
    <row r="80" spans="1:6" ht="33.6" customHeight="1">
      <c r="A80" s="22">
        <v>11.01</v>
      </c>
      <c r="B80" s="27" t="s">
        <v>288</v>
      </c>
      <c r="C80" s="19" t="s">
        <v>60</v>
      </c>
      <c r="D80" s="25">
        <v>7.016</v>
      </c>
      <c r="E80" s="21"/>
      <c r="F80" s="21">
        <f t="shared" ref="F80:F82" si="10">D80*E80</f>
        <v>0</v>
      </c>
    </row>
    <row r="81" spans="1:6" ht="15.75" customHeight="1">
      <c r="A81" s="22">
        <v>11.02</v>
      </c>
      <c r="B81" s="27" t="s">
        <v>289</v>
      </c>
      <c r="C81" s="19" t="s">
        <v>32</v>
      </c>
      <c r="D81" s="25">
        <v>28.4</v>
      </c>
      <c r="E81" s="21"/>
      <c r="F81" s="21">
        <f t="shared" si="10"/>
        <v>0</v>
      </c>
    </row>
    <row r="82" spans="1:6" ht="15.75" customHeight="1">
      <c r="A82" s="22"/>
      <c r="B82" s="24"/>
      <c r="C82" s="19"/>
      <c r="D82" s="25"/>
      <c r="E82" s="21"/>
      <c r="F82" s="21">
        <f t="shared" si="10"/>
        <v>0</v>
      </c>
    </row>
    <row r="83" spans="1:6" ht="30" customHeight="1">
      <c r="A83" s="190" t="s">
        <v>245</v>
      </c>
      <c r="B83" s="191"/>
      <c r="C83" s="191"/>
      <c r="D83" s="191"/>
      <c r="E83" s="191"/>
      <c r="F83" s="26">
        <f>SUM(F80:F82)</f>
        <v>0</v>
      </c>
    </row>
    <row r="84" spans="1:6" ht="30" customHeight="1">
      <c r="A84" s="188" t="s">
        <v>290</v>
      </c>
      <c r="B84" s="189"/>
      <c r="C84" s="189"/>
      <c r="D84" s="189"/>
      <c r="E84" s="189"/>
      <c r="F84" s="189"/>
    </row>
    <row r="85" spans="1:6" ht="29.25" customHeight="1">
      <c r="A85" s="12" t="s">
        <v>4</v>
      </c>
      <c r="B85" s="13" t="s">
        <v>26</v>
      </c>
      <c r="C85" s="14" t="s">
        <v>27</v>
      </c>
      <c r="D85" s="14" t="s">
        <v>28</v>
      </c>
      <c r="E85" s="15" t="s">
        <v>29</v>
      </c>
      <c r="F85" s="16" t="s">
        <v>30</v>
      </c>
    </row>
    <row r="86" spans="1:6" ht="35.1" customHeight="1">
      <c r="A86" s="22">
        <v>12.01</v>
      </c>
      <c r="B86" s="27" t="s">
        <v>291</v>
      </c>
      <c r="C86" s="19" t="s">
        <v>60</v>
      </c>
      <c r="D86" s="25">
        <v>45.033999999999999</v>
      </c>
      <c r="E86" s="21"/>
      <c r="F86" s="21">
        <f t="shared" ref="F86:F89" si="11">D86*E86</f>
        <v>0</v>
      </c>
    </row>
    <row r="87" spans="1:6" ht="15.75" customHeight="1">
      <c r="A87" s="22">
        <v>12.02</v>
      </c>
      <c r="B87" s="28" t="s">
        <v>292</v>
      </c>
      <c r="C87" s="19" t="s">
        <v>32</v>
      </c>
      <c r="D87" s="25">
        <v>65.09</v>
      </c>
      <c r="E87" s="21"/>
      <c r="F87" s="21">
        <f t="shared" si="11"/>
        <v>0</v>
      </c>
    </row>
    <row r="88" spans="1:6" ht="15.75" customHeight="1">
      <c r="A88" s="22">
        <v>12.03</v>
      </c>
      <c r="B88" s="27" t="s">
        <v>293</v>
      </c>
      <c r="C88" s="19" t="s">
        <v>37</v>
      </c>
      <c r="D88" s="25">
        <v>33.113</v>
      </c>
      <c r="E88" s="21"/>
      <c r="F88" s="21">
        <f t="shared" si="11"/>
        <v>0</v>
      </c>
    </row>
    <row r="89" spans="1:6" ht="15.75" customHeight="1">
      <c r="A89" s="22">
        <v>12.04</v>
      </c>
      <c r="B89" s="27" t="s">
        <v>294</v>
      </c>
      <c r="C89" s="19" t="s">
        <v>32</v>
      </c>
      <c r="D89" s="25">
        <v>22.5</v>
      </c>
      <c r="E89" s="21"/>
      <c r="F89" s="21">
        <f t="shared" si="11"/>
        <v>0</v>
      </c>
    </row>
    <row r="90" spans="1:6" ht="30" customHeight="1">
      <c r="A90" s="190" t="s">
        <v>245</v>
      </c>
      <c r="B90" s="191"/>
      <c r="C90" s="191"/>
      <c r="D90" s="191"/>
      <c r="E90" s="191"/>
      <c r="F90" s="26">
        <f>SUM(F86:F89)</f>
        <v>0</v>
      </c>
    </row>
    <row r="91" spans="1:6" ht="30" customHeight="1">
      <c r="A91" s="188" t="s">
        <v>295</v>
      </c>
      <c r="B91" s="189"/>
      <c r="C91" s="189"/>
      <c r="D91" s="189"/>
      <c r="E91" s="189"/>
      <c r="F91" s="189"/>
    </row>
    <row r="92" spans="1:6" ht="29.25" customHeight="1">
      <c r="A92" s="12" t="s">
        <v>4</v>
      </c>
      <c r="B92" s="13" t="s">
        <v>26</v>
      </c>
      <c r="C92" s="14" t="s">
        <v>27</v>
      </c>
      <c r="D92" s="14" t="s">
        <v>28</v>
      </c>
      <c r="E92" s="15" t="s">
        <v>29</v>
      </c>
      <c r="F92" s="16" t="s">
        <v>30</v>
      </c>
    </row>
    <row r="93" spans="1:6" ht="31.5" customHeight="1">
      <c r="A93" s="22">
        <v>13.01</v>
      </c>
      <c r="B93" s="23" t="s">
        <v>296</v>
      </c>
      <c r="C93" s="19" t="s">
        <v>60</v>
      </c>
      <c r="D93" s="20">
        <v>146.79</v>
      </c>
      <c r="E93" s="21"/>
      <c r="F93" s="21">
        <f t="shared" ref="F93:F95" si="12">D93*E93</f>
        <v>0</v>
      </c>
    </row>
    <row r="94" spans="1:6" ht="29.45" customHeight="1">
      <c r="A94" s="22">
        <v>13.02</v>
      </c>
      <c r="B94" s="23" t="s">
        <v>297</v>
      </c>
      <c r="C94" s="19" t="s">
        <v>32</v>
      </c>
      <c r="D94" s="25">
        <v>143.94999999999999</v>
      </c>
      <c r="E94" s="21"/>
      <c r="F94" s="21">
        <f t="shared" si="12"/>
        <v>0</v>
      </c>
    </row>
    <row r="95" spans="1:6" ht="15.75" customHeight="1">
      <c r="A95" s="29">
        <v>13.03</v>
      </c>
      <c r="B95" s="27" t="s">
        <v>298</v>
      </c>
      <c r="C95" s="19" t="s">
        <v>37</v>
      </c>
      <c r="D95" s="25">
        <v>6.9260000000000002</v>
      </c>
      <c r="E95" s="21"/>
      <c r="F95" s="21">
        <f t="shared" si="12"/>
        <v>0</v>
      </c>
    </row>
    <row r="96" spans="1:6" ht="30" customHeight="1">
      <c r="A96" s="190" t="s">
        <v>245</v>
      </c>
      <c r="B96" s="191"/>
      <c r="C96" s="191"/>
      <c r="D96" s="191"/>
      <c r="E96" s="191"/>
      <c r="F96" s="26">
        <f>SUM(F93:F95)</f>
        <v>0</v>
      </c>
    </row>
    <row r="97" spans="1:6" ht="30" customHeight="1">
      <c r="A97" s="188" t="s">
        <v>299</v>
      </c>
      <c r="B97" s="189"/>
      <c r="C97" s="189"/>
      <c r="D97" s="189"/>
      <c r="E97" s="189"/>
      <c r="F97" s="189"/>
    </row>
    <row r="98" spans="1:6" ht="29.25" customHeight="1">
      <c r="A98" s="12" t="s">
        <v>4</v>
      </c>
      <c r="B98" s="13" t="s">
        <v>26</v>
      </c>
      <c r="C98" s="14" t="s">
        <v>27</v>
      </c>
      <c r="D98" s="14" t="s">
        <v>28</v>
      </c>
      <c r="E98" s="15" t="s">
        <v>29</v>
      </c>
      <c r="F98" s="16" t="s">
        <v>30</v>
      </c>
    </row>
    <row r="99" spans="1:6" ht="25.5" customHeight="1">
      <c r="A99" s="22">
        <v>14.01</v>
      </c>
      <c r="B99" s="27" t="s">
        <v>300</v>
      </c>
      <c r="C99" s="19" t="s">
        <v>32</v>
      </c>
      <c r="D99" s="25">
        <v>60.23</v>
      </c>
      <c r="E99" s="21"/>
      <c r="F99" s="21">
        <f t="shared" ref="F99:F100" si="13">D99*E99</f>
        <v>0</v>
      </c>
    </row>
    <row r="100" spans="1:6" ht="15.75" customHeight="1">
      <c r="A100" s="22">
        <v>14.02</v>
      </c>
      <c r="B100" s="28" t="s">
        <v>301</v>
      </c>
      <c r="C100" s="19" t="s">
        <v>37</v>
      </c>
      <c r="D100" s="25">
        <v>83.2</v>
      </c>
      <c r="E100" s="21"/>
      <c r="F100" s="21">
        <f t="shared" si="13"/>
        <v>0</v>
      </c>
    </row>
    <row r="101" spans="1:6" ht="30" customHeight="1">
      <c r="A101" s="190" t="s">
        <v>245</v>
      </c>
      <c r="B101" s="191"/>
      <c r="C101" s="191"/>
      <c r="D101" s="191"/>
      <c r="E101" s="191"/>
      <c r="F101" s="26">
        <f>SUM(F99:F100)</f>
        <v>0</v>
      </c>
    </row>
    <row r="102" spans="1:6" ht="30" customHeight="1">
      <c r="A102" s="188" t="s">
        <v>302</v>
      </c>
      <c r="B102" s="189"/>
      <c r="C102" s="189"/>
      <c r="D102" s="189"/>
      <c r="E102" s="189"/>
      <c r="F102" s="189"/>
    </row>
    <row r="103" spans="1:6" ht="29.25" customHeight="1">
      <c r="A103" s="12" t="s">
        <v>4</v>
      </c>
      <c r="B103" s="13" t="s">
        <v>26</v>
      </c>
      <c r="C103" s="14" t="s">
        <v>27</v>
      </c>
      <c r="D103" s="14" t="s">
        <v>28</v>
      </c>
      <c r="E103" s="15" t="s">
        <v>29</v>
      </c>
      <c r="F103" s="16" t="s">
        <v>30</v>
      </c>
    </row>
    <row r="104" spans="1:6" ht="33.6" customHeight="1">
      <c r="A104" s="22">
        <v>15.01</v>
      </c>
      <c r="B104" s="27" t="s">
        <v>303</v>
      </c>
      <c r="C104" s="19" t="s">
        <v>60</v>
      </c>
      <c r="D104" s="25">
        <v>15.72</v>
      </c>
      <c r="E104" s="21"/>
      <c r="F104" s="21">
        <f t="shared" ref="F104:F106" si="14">D104*E104</f>
        <v>0</v>
      </c>
    </row>
    <row r="105" spans="1:6" ht="15.75" customHeight="1">
      <c r="A105" s="22">
        <v>15.02</v>
      </c>
      <c r="B105" s="27" t="s">
        <v>304</v>
      </c>
      <c r="C105" s="19" t="s">
        <v>32</v>
      </c>
      <c r="D105" s="25">
        <v>47.82</v>
      </c>
      <c r="E105" s="21"/>
      <c r="F105" s="21">
        <f t="shared" si="14"/>
        <v>0</v>
      </c>
    </row>
    <row r="106" spans="1:6" ht="15.75" customHeight="1">
      <c r="A106" s="22">
        <v>15.03</v>
      </c>
      <c r="B106" s="27" t="s">
        <v>305</v>
      </c>
      <c r="C106" s="19" t="s">
        <v>37</v>
      </c>
      <c r="D106" s="25">
        <v>35.36</v>
      </c>
      <c r="E106" s="21"/>
      <c r="F106" s="21">
        <f t="shared" si="14"/>
        <v>0</v>
      </c>
    </row>
    <row r="107" spans="1:6" ht="30" customHeight="1">
      <c r="A107" s="190" t="s">
        <v>245</v>
      </c>
      <c r="B107" s="191"/>
      <c r="C107" s="191"/>
      <c r="D107" s="191"/>
      <c r="E107" s="191"/>
      <c r="F107" s="26">
        <f>SUM(F104:F106)</f>
        <v>0</v>
      </c>
    </row>
    <row r="108" spans="1:6" ht="30" customHeight="1">
      <c r="A108" s="188" t="s">
        <v>306</v>
      </c>
      <c r="B108" s="189"/>
      <c r="C108" s="189"/>
      <c r="D108" s="189"/>
      <c r="E108" s="189"/>
      <c r="F108" s="189"/>
    </row>
    <row r="109" spans="1:6" ht="29.25" customHeight="1">
      <c r="A109" s="12" t="s">
        <v>4</v>
      </c>
      <c r="B109" s="13" t="s">
        <v>26</v>
      </c>
      <c r="C109" s="14" t="s">
        <v>27</v>
      </c>
      <c r="D109" s="14" t="s">
        <v>28</v>
      </c>
      <c r="E109" s="15" t="s">
        <v>29</v>
      </c>
      <c r="F109" s="16" t="s">
        <v>30</v>
      </c>
    </row>
    <row r="110" spans="1:6" ht="36" customHeight="1">
      <c r="A110" s="29">
        <v>16.010000000000002</v>
      </c>
      <c r="B110" s="27" t="s">
        <v>307</v>
      </c>
      <c r="C110" s="19" t="s">
        <v>60</v>
      </c>
      <c r="D110" s="25">
        <v>14.538</v>
      </c>
      <c r="E110" s="21"/>
      <c r="F110" s="21">
        <f t="shared" ref="F110:F112" si="15">D110*E110</f>
        <v>0</v>
      </c>
    </row>
    <row r="111" spans="1:6" ht="15.75" customHeight="1">
      <c r="A111" s="22">
        <v>16.02</v>
      </c>
      <c r="B111" s="27" t="s">
        <v>308</v>
      </c>
      <c r="C111" s="19" t="s">
        <v>32</v>
      </c>
      <c r="D111" s="25">
        <v>45.78</v>
      </c>
      <c r="E111" s="21"/>
      <c r="F111" s="21">
        <f t="shared" si="15"/>
        <v>0</v>
      </c>
    </row>
    <row r="112" spans="1:6" ht="15.75" customHeight="1">
      <c r="A112" s="22">
        <v>16.03</v>
      </c>
      <c r="B112" s="28" t="s">
        <v>305</v>
      </c>
      <c r="C112" s="19" t="s">
        <v>37</v>
      </c>
      <c r="D112" s="25">
        <v>35.36</v>
      </c>
      <c r="E112" s="21"/>
      <c r="F112" s="21">
        <f t="shared" si="15"/>
        <v>0</v>
      </c>
    </row>
    <row r="113" spans="1:6" ht="30" customHeight="1">
      <c r="A113" s="190" t="s">
        <v>245</v>
      </c>
      <c r="B113" s="191"/>
      <c r="C113" s="191"/>
      <c r="D113" s="191"/>
      <c r="E113" s="191"/>
      <c r="F113" s="26">
        <f>SUM(F110:F112)</f>
        <v>0</v>
      </c>
    </row>
    <row r="114" spans="1:6" ht="30" customHeight="1">
      <c r="A114" s="188" t="s">
        <v>309</v>
      </c>
      <c r="B114" s="189"/>
      <c r="C114" s="189"/>
      <c r="D114" s="189"/>
      <c r="E114" s="189"/>
      <c r="F114" s="189"/>
    </row>
    <row r="115" spans="1:6" ht="29.25" customHeight="1">
      <c r="A115" s="12" t="s">
        <v>4</v>
      </c>
      <c r="B115" s="13" t="s">
        <v>26</v>
      </c>
      <c r="C115" s="14" t="s">
        <v>27</v>
      </c>
      <c r="D115" s="14" t="s">
        <v>28</v>
      </c>
      <c r="E115" s="15" t="s">
        <v>29</v>
      </c>
      <c r="F115" s="16" t="s">
        <v>30</v>
      </c>
    </row>
    <row r="116" spans="1:6" ht="28.5" customHeight="1">
      <c r="A116" s="22">
        <v>17.010000000000002</v>
      </c>
      <c r="B116" s="27" t="s">
        <v>310</v>
      </c>
      <c r="C116" s="19" t="s">
        <v>37</v>
      </c>
      <c r="D116" s="25">
        <v>459.37</v>
      </c>
      <c r="E116" s="21"/>
      <c r="F116" s="21">
        <f t="shared" ref="F116:F118" si="16">D116*E116</f>
        <v>0</v>
      </c>
    </row>
    <row r="117" spans="1:6" ht="15.75" customHeight="1">
      <c r="A117" s="22">
        <v>17.02</v>
      </c>
      <c r="B117" s="28" t="s">
        <v>311</v>
      </c>
      <c r="C117" s="19" t="s">
        <v>32</v>
      </c>
      <c r="D117" s="25">
        <v>100.42</v>
      </c>
      <c r="E117" s="21"/>
      <c r="F117" s="21">
        <f t="shared" si="16"/>
        <v>0</v>
      </c>
    </row>
    <row r="118" spans="1:6" ht="15.75" customHeight="1">
      <c r="A118" s="22">
        <v>17.03</v>
      </c>
      <c r="B118" s="28" t="s">
        <v>312</v>
      </c>
      <c r="C118" s="19" t="s">
        <v>37</v>
      </c>
      <c r="D118" s="25">
        <v>6.75</v>
      </c>
      <c r="E118" s="21"/>
      <c r="F118" s="21">
        <f t="shared" si="16"/>
        <v>0</v>
      </c>
    </row>
    <row r="119" spans="1:6" ht="30" customHeight="1">
      <c r="A119" s="190" t="s">
        <v>245</v>
      </c>
      <c r="B119" s="191"/>
      <c r="C119" s="191"/>
      <c r="D119" s="191"/>
      <c r="E119" s="191"/>
      <c r="F119" s="26">
        <f>SUM(F116:F118)</f>
        <v>0</v>
      </c>
    </row>
    <row r="120" spans="1:6" ht="30" customHeight="1">
      <c r="A120" s="188" t="s">
        <v>313</v>
      </c>
      <c r="B120" s="189"/>
      <c r="C120" s="189"/>
      <c r="D120" s="189"/>
      <c r="E120" s="189"/>
      <c r="F120" s="189"/>
    </row>
    <row r="121" spans="1:6" ht="29.25" customHeight="1">
      <c r="A121" s="12" t="s">
        <v>4</v>
      </c>
      <c r="B121" s="13" t="s">
        <v>26</v>
      </c>
      <c r="C121" s="14" t="s">
        <v>27</v>
      </c>
      <c r="D121" s="14" t="s">
        <v>28</v>
      </c>
      <c r="E121" s="15" t="s">
        <v>29</v>
      </c>
      <c r="F121" s="16" t="s">
        <v>30</v>
      </c>
    </row>
    <row r="122" spans="1:6" ht="37.5" customHeight="1">
      <c r="A122" s="22">
        <v>18.010000000000002</v>
      </c>
      <c r="B122" s="23" t="s">
        <v>314</v>
      </c>
      <c r="C122" s="19" t="s">
        <v>37</v>
      </c>
      <c r="D122" s="20">
        <v>126.39</v>
      </c>
      <c r="E122" s="21"/>
      <c r="F122" s="21">
        <f t="shared" ref="F122:F125" si="17">D122*E122</f>
        <v>0</v>
      </c>
    </row>
    <row r="123" spans="1:6" ht="27.6" customHeight="1">
      <c r="A123" s="22">
        <v>18.02</v>
      </c>
      <c r="B123" s="23" t="s">
        <v>315</v>
      </c>
      <c r="C123" s="19" t="s">
        <v>60</v>
      </c>
      <c r="D123" s="25">
        <v>140.76555555555558</v>
      </c>
      <c r="E123" s="21"/>
      <c r="F123" s="21">
        <f t="shared" si="17"/>
        <v>0</v>
      </c>
    </row>
    <row r="124" spans="1:6" ht="15.75" customHeight="1">
      <c r="A124" s="22">
        <v>18.03</v>
      </c>
      <c r="B124" s="27" t="s">
        <v>316</v>
      </c>
      <c r="C124" s="19" t="s">
        <v>32</v>
      </c>
      <c r="D124" s="25">
        <v>153.25</v>
      </c>
      <c r="E124" s="21"/>
      <c r="F124" s="21">
        <f t="shared" si="17"/>
        <v>0</v>
      </c>
    </row>
    <row r="125" spans="1:6" ht="15.75" customHeight="1">
      <c r="A125" s="22">
        <v>18.04</v>
      </c>
      <c r="B125" s="27" t="s">
        <v>317</v>
      </c>
      <c r="C125" s="19" t="s">
        <v>37</v>
      </c>
      <c r="D125" s="25">
        <v>22.88</v>
      </c>
      <c r="E125" s="21"/>
      <c r="F125" s="21">
        <f t="shared" si="17"/>
        <v>0</v>
      </c>
    </row>
    <row r="126" spans="1:6" ht="30" customHeight="1">
      <c r="A126" s="190" t="s">
        <v>245</v>
      </c>
      <c r="B126" s="191"/>
      <c r="C126" s="191"/>
      <c r="D126" s="191"/>
      <c r="E126" s="191"/>
      <c r="F126" s="26">
        <f>SUM(F122:F125)</f>
        <v>0</v>
      </c>
    </row>
    <row r="127" spans="1:6" ht="30" customHeight="1">
      <c r="A127" s="188" t="s">
        <v>318</v>
      </c>
      <c r="B127" s="189"/>
      <c r="C127" s="189"/>
      <c r="D127" s="189"/>
      <c r="E127" s="189"/>
      <c r="F127" s="189"/>
    </row>
    <row r="128" spans="1:6" ht="29.25" customHeight="1">
      <c r="A128" s="12" t="s">
        <v>4</v>
      </c>
      <c r="B128" s="13" t="s">
        <v>26</v>
      </c>
      <c r="C128" s="14" t="s">
        <v>27</v>
      </c>
      <c r="D128" s="14" t="s">
        <v>28</v>
      </c>
      <c r="E128" s="15" t="s">
        <v>29</v>
      </c>
      <c r="F128" s="16" t="s">
        <v>30</v>
      </c>
    </row>
    <row r="129" spans="1:6" ht="36.6" customHeight="1">
      <c r="A129" s="22">
        <v>19.010000000000002</v>
      </c>
      <c r="B129" s="27" t="s">
        <v>319</v>
      </c>
      <c r="C129" s="19" t="s">
        <v>60</v>
      </c>
      <c r="D129" s="25">
        <v>39.369999999999997</v>
      </c>
      <c r="E129" s="21"/>
      <c r="F129" s="21">
        <f t="shared" ref="F129:F130" si="18">D129*E129</f>
        <v>0</v>
      </c>
    </row>
    <row r="130" spans="1:6" ht="15.75" customHeight="1">
      <c r="A130" s="22">
        <v>19.02</v>
      </c>
      <c r="B130" s="27" t="s">
        <v>320</v>
      </c>
      <c r="C130" s="19" t="s">
        <v>32</v>
      </c>
      <c r="D130" s="25">
        <v>70.83</v>
      </c>
      <c r="E130" s="21"/>
      <c r="F130" s="21">
        <f t="shared" si="18"/>
        <v>0</v>
      </c>
    </row>
    <row r="131" spans="1:6" ht="30" customHeight="1">
      <c r="A131" s="168" t="s">
        <v>245</v>
      </c>
      <c r="B131" s="169"/>
      <c r="C131" s="169"/>
      <c r="D131" s="169"/>
      <c r="E131" s="170"/>
      <c r="F131" s="26">
        <f>SUM(F129:F130)</f>
        <v>0</v>
      </c>
    </row>
    <row r="132" spans="1:6" ht="30" customHeight="1">
      <c r="A132" s="188" t="s">
        <v>321</v>
      </c>
      <c r="B132" s="189"/>
      <c r="C132" s="189"/>
      <c r="D132" s="189"/>
      <c r="E132" s="189"/>
      <c r="F132" s="189"/>
    </row>
    <row r="133" spans="1:6" ht="29.25" customHeight="1">
      <c r="A133" s="12" t="s">
        <v>4</v>
      </c>
      <c r="B133" s="13" t="s">
        <v>26</v>
      </c>
      <c r="C133" s="14" t="s">
        <v>27</v>
      </c>
      <c r="D133" s="14" t="s">
        <v>28</v>
      </c>
      <c r="E133" s="15" t="s">
        <v>29</v>
      </c>
      <c r="F133" s="16" t="s">
        <v>30</v>
      </c>
    </row>
    <row r="134" spans="1:6" ht="29.1" customHeight="1">
      <c r="A134" s="22">
        <v>20.010000000000002</v>
      </c>
      <c r="B134" s="27" t="s">
        <v>322</v>
      </c>
      <c r="C134" s="19" t="s">
        <v>32</v>
      </c>
      <c r="D134" s="25">
        <v>15.061999999999999</v>
      </c>
      <c r="E134" s="21"/>
      <c r="F134" s="21">
        <f t="shared" ref="F134:F135" si="19">D134*E134</f>
        <v>0</v>
      </c>
    </row>
    <row r="135" spans="1:6" ht="15.75" customHeight="1">
      <c r="A135" s="22">
        <v>20.02</v>
      </c>
      <c r="B135" s="27" t="s">
        <v>323</v>
      </c>
      <c r="C135" s="19" t="s">
        <v>32</v>
      </c>
      <c r="D135" s="25">
        <v>40.17</v>
      </c>
      <c r="E135" s="21"/>
      <c r="F135" s="21">
        <f t="shared" si="19"/>
        <v>0</v>
      </c>
    </row>
    <row r="136" spans="1:6" ht="30" customHeight="1">
      <c r="A136" s="190" t="s">
        <v>245</v>
      </c>
      <c r="B136" s="191"/>
      <c r="C136" s="191"/>
      <c r="D136" s="191"/>
      <c r="E136" s="191"/>
      <c r="F136" s="26">
        <f>SUM(F134:F135)</f>
        <v>0</v>
      </c>
    </row>
    <row r="137" spans="1:6" ht="30" customHeight="1">
      <c r="A137" s="188" t="s">
        <v>324</v>
      </c>
      <c r="B137" s="189"/>
      <c r="C137" s="189"/>
      <c r="D137" s="189"/>
      <c r="E137" s="189"/>
      <c r="F137" s="189"/>
    </row>
    <row r="138" spans="1:6" ht="29.25" customHeight="1">
      <c r="A138" s="12" t="s">
        <v>4</v>
      </c>
      <c r="B138" s="13" t="s">
        <v>26</v>
      </c>
      <c r="C138" s="14" t="s">
        <v>27</v>
      </c>
      <c r="D138" s="14" t="s">
        <v>28</v>
      </c>
      <c r="E138" s="15" t="s">
        <v>29</v>
      </c>
      <c r="F138" s="16" t="s">
        <v>30</v>
      </c>
    </row>
    <row r="139" spans="1:6" ht="15.75" customHeight="1">
      <c r="A139" s="22">
        <v>21.01</v>
      </c>
      <c r="B139" s="27" t="s">
        <v>325</v>
      </c>
      <c r="C139" s="19" t="s">
        <v>32</v>
      </c>
      <c r="D139" s="25">
        <v>32.5</v>
      </c>
      <c r="E139" s="21"/>
      <c r="F139" s="21">
        <f t="shared" ref="F139" si="20">D139*E139</f>
        <v>0</v>
      </c>
    </row>
    <row r="140" spans="1:6" ht="30" customHeight="1">
      <c r="A140" s="190" t="s">
        <v>245</v>
      </c>
      <c r="B140" s="191"/>
      <c r="C140" s="191"/>
      <c r="D140" s="191"/>
      <c r="E140" s="191"/>
      <c r="F140" s="26">
        <f>SUM(F139)</f>
        <v>0</v>
      </c>
    </row>
    <row r="141" spans="1:6" ht="30" customHeight="1">
      <c r="A141" s="188" t="s">
        <v>326</v>
      </c>
      <c r="B141" s="189"/>
      <c r="C141" s="189"/>
      <c r="D141" s="189"/>
      <c r="E141" s="189"/>
      <c r="F141" s="189"/>
    </row>
    <row r="142" spans="1:6" ht="29.25" customHeight="1">
      <c r="A142" s="12" t="s">
        <v>4</v>
      </c>
      <c r="B142" s="13" t="s">
        <v>26</v>
      </c>
      <c r="C142" s="14" t="s">
        <v>27</v>
      </c>
      <c r="D142" s="14" t="s">
        <v>28</v>
      </c>
      <c r="E142" s="15" t="s">
        <v>29</v>
      </c>
      <c r="F142" s="16" t="s">
        <v>30</v>
      </c>
    </row>
    <row r="143" spans="1:6" ht="15.75" customHeight="1">
      <c r="A143" s="22">
        <v>22.01</v>
      </c>
      <c r="B143" s="27" t="s">
        <v>327</v>
      </c>
      <c r="C143" s="19" t="s">
        <v>32</v>
      </c>
      <c r="D143" s="25">
        <v>11.33</v>
      </c>
      <c r="E143" s="21"/>
      <c r="F143" s="21">
        <f t="shared" ref="F143" si="21">D143*E143</f>
        <v>0</v>
      </c>
    </row>
    <row r="144" spans="1:6" ht="30" customHeight="1">
      <c r="A144" s="190" t="s">
        <v>245</v>
      </c>
      <c r="B144" s="191"/>
      <c r="C144" s="191"/>
      <c r="D144" s="191"/>
      <c r="E144" s="191"/>
      <c r="F144" s="26">
        <f>SUM(F143)</f>
        <v>0</v>
      </c>
    </row>
    <row r="145" spans="1:6" ht="30" customHeight="1">
      <c r="A145" s="188" t="s">
        <v>328</v>
      </c>
      <c r="B145" s="189"/>
      <c r="C145" s="189"/>
      <c r="D145" s="189"/>
      <c r="E145" s="189"/>
      <c r="F145" s="189"/>
    </row>
    <row r="146" spans="1:6" ht="29.25" customHeight="1">
      <c r="A146" s="12" t="s">
        <v>4</v>
      </c>
      <c r="B146" s="13" t="s">
        <v>26</v>
      </c>
      <c r="C146" s="14" t="s">
        <v>27</v>
      </c>
      <c r="D146" s="14" t="s">
        <v>28</v>
      </c>
      <c r="E146" s="15" t="s">
        <v>29</v>
      </c>
      <c r="F146" s="16" t="s">
        <v>30</v>
      </c>
    </row>
    <row r="147" spans="1:6" ht="15.75" customHeight="1">
      <c r="A147" s="22">
        <v>23.01</v>
      </c>
      <c r="B147" s="27" t="s">
        <v>329</v>
      </c>
      <c r="C147" s="19" t="s">
        <v>32</v>
      </c>
      <c r="D147" s="25">
        <v>56.92</v>
      </c>
      <c r="E147" s="21"/>
      <c r="F147" s="21">
        <f t="shared" ref="F147" si="22">D147*E147</f>
        <v>0</v>
      </c>
    </row>
    <row r="148" spans="1:6" ht="30" customHeight="1">
      <c r="A148" s="190" t="s">
        <v>245</v>
      </c>
      <c r="B148" s="191"/>
      <c r="C148" s="191"/>
      <c r="D148" s="191"/>
      <c r="E148" s="191"/>
      <c r="F148" s="26">
        <f>SUM(F147)</f>
        <v>0</v>
      </c>
    </row>
    <row r="149" spans="1:6" ht="30" customHeight="1">
      <c r="A149" s="188" t="s">
        <v>330</v>
      </c>
      <c r="B149" s="189"/>
      <c r="C149" s="189"/>
      <c r="D149" s="189"/>
      <c r="E149" s="189"/>
      <c r="F149" s="189"/>
    </row>
    <row r="150" spans="1:6" ht="29.25" customHeight="1">
      <c r="A150" s="12" t="s">
        <v>4</v>
      </c>
      <c r="B150" s="13" t="s">
        <v>26</v>
      </c>
      <c r="C150" s="14" t="s">
        <v>27</v>
      </c>
      <c r="D150" s="14" t="s">
        <v>28</v>
      </c>
      <c r="E150" s="15" t="s">
        <v>29</v>
      </c>
      <c r="F150" s="16" t="s">
        <v>30</v>
      </c>
    </row>
    <row r="151" spans="1:6" ht="39" customHeight="1">
      <c r="A151" s="22">
        <v>24.01</v>
      </c>
      <c r="B151" s="27" t="s">
        <v>331</v>
      </c>
      <c r="C151" s="19" t="s">
        <v>37</v>
      </c>
      <c r="D151" s="25">
        <v>868.33</v>
      </c>
      <c r="E151" s="21"/>
      <c r="F151" s="21">
        <f t="shared" ref="F151:F155" si="23">D151*E151</f>
        <v>0</v>
      </c>
    </row>
    <row r="152" spans="1:6" ht="34.5" customHeight="1">
      <c r="A152" s="22">
        <v>24.02</v>
      </c>
      <c r="B152" s="27" t="s">
        <v>332</v>
      </c>
      <c r="C152" s="19" t="s">
        <v>60</v>
      </c>
      <c r="D152" s="25">
        <v>409.18555555555554</v>
      </c>
      <c r="E152" s="21"/>
      <c r="F152" s="21">
        <f t="shared" si="23"/>
        <v>0</v>
      </c>
    </row>
    <row r="153" spans="1:6" ht="15.75" customHeight="1">
      <c r="A153" s="22">
        <v>24.03</v>
      </c>
      <c r="B153" s="28" t="s">
        <v>333</v>
      </c>
      <c r="C153" s="19" t="s">
        <v>32</v>
      </c>
      <c r="D153" s="25">
        <v>264.83</v>
      </c>
      <c r="E153" s="21"/>
      <c r="F153" s="21">
        <f t="shared" si="23"/>
        <v>0</v>
      </c>
    </row>
    <row r="154" spans="1:6" ht="15.75" customHeight="1">
      <c r="A154" s="22">
        <v>24.04</v>
      </c>
      <c r="B154" s="27" t="s">
        <v>334</v>
      </c>
      <c r="C154" s="19" t="s">
        <v>37</v>
      </c>
      <c r="D154" s="25">
        <v>27.72</v>
      </c>
      <c r="E154" s="21"/>
      <c r="F154" s="21">
        <f t="shared" si="23"/>
        <v>0</v>
      </c>
    </row>
    <row r="155" spans="1:6" ht="15.75" customHeight="1">
      <c r="A155" s="22">
        <v>24.05</v>
      </c>
      <c r="B155" s="27" t="s">
        <v>335</v>
      </c>
      <c r="C155" s="19" t="s">
        <v>37</v>
      </c>
      <c r="D155" s="25">
        <v>9.36</v>
      </c>
      <c r="E155" s="21"/>
      <c r="F155" s="21">
        <f t="shared" si="23"/>
        <v>0</v>
      </c>
    </row>
    <row r="156" spans="1:6" ht="30" customHeight="1">
      <c r="A156" s="190" t="s">
        <v>245</v>
      </c>
      <c r="B156" s="191"/>
      <c r="C156" s="191"/>
      <c r="D156" s="191"/>
      <c r="E156" s="191"/>
      <c r="F156" s="26">
        <f>SUM(F151:F155)</f>
        <v>0</v>
      </c>
    </row>
    <row r="157" spans="1:6" ht="30" customHeight="1">
      <c r="A157" s="188" t="s">
        <v>336</v>
      </c>
      <c r="B157" s="189"/>
      <c r="C157" s="189"/>
      <c r="D157" s="189"/>
      <c r="E157" s="189"/>
      <c r="F157" s="189"/>
    </row>
    <row r="158" spans="1:6" ht="29.25" customHeight="1">
      <c r="A158" s="12" t="s">
        <v>4</v>
      </c>
      <c r="B158" s="13" t="s">
        <v>26</v>
      </c>
      <c r="C158" s="14" t="s">
        <v>27</v>
      </c>
      <c r="D158" s="14" t="s">
        <v>28</v>
      </c>
      <c r="E158" s="15" t="s">
        <v>29</v>
      </c>
      <c r="F158" s="16" t="s">
        <v>30</v>
      </c>
    </row>
    <row r="159" spans="1:6" ht="15.75" customHeight="1">
      <c r="A159" s="22">
        <v>25.01</v>
      </c>
      <c r="B159" s="27" t="s">
        <v>337</v>
      </c>
      <c r="C159" s="19" t="s">
        <v>32</v>
      </c>
      <c r="D159" s="25">
        <v>31.58</v>
      </c>
      <c r="E159" s="21"/>
      <c r="F159" s="21">
        <f t="shared" ref="F159:F160" si="24">D159*E159</f>
        <v>0</v>
      </c>
    </row>
    <row r="160" spans="1:6" ht="15.75" customHeight="1">
      <c r="A160" s="22">
        <v>25.02</v>
      </c>
      <c r="B160" s="27" t="s">
        <v>338</v>
      </c>
      <c r="C160" s="19" t="s">
        <v>37</v>
      </c>
      <c r="D160" s="25">
        <v>65.686000000000007</v>
      </c>
      <c r="E160" s="21"/>
      <c r="F160" s="21">
        <f t="shared" si="24"/>
        <v>0</v>
      </c>
    </row>
    <row r="161" spans="1:126" ht="30" customHeight="1">
      <c r="A161" s="190" t="s">
        <v>245</v>
      </c>
      <c r="B161" s="191"/>
      <c r="C161" s="191"/>
      <c r="D161" s="191"/>
      <c r="E161" s="191"/>
      <c r="F161" s="26">
        <f>SUM(F159:F160)</f>
        <v>0</v>
      </c>
    </row>
    <row r="162" spans="1:126" ht="30" customHeight="1">
      <c r="A162" s="188" t="s">
        <v>41</v>
      </c>
      <c r="B162" s="189"/>
      <c r="C162" s="189"/>
      <c r="D162" s="189"/>
      <c r="E162" s="189"/>
      <c r="F162" s="189"/>
    </row>
    <row r="163" spans="1:126" ht="29.25" customHeight="1">
      <c r="A163" s="12" t="s">
        <v>4</v>
      </c>
      <c r="B163" s="13" t="s">
        <v>26</v>
      </c>
      <c r="C163" s="14" t="s">
        <v>27</v>
      </c>
      <c r="D163" s="14" t="s">
        <v>28</v>
      </c>
      <c r="E163" s="15" t="s">
        <v>29</v>
      </c>
      <c r="F163" s="16" t="s">
        <v>30</v>
      </c>
    </row>
    <row r="164" spans="1:126" ht="28.5">
      <c r="A164" s="22">
        <v>26.01</v>
      </c>
      <c r="B164" s="30" t="s">
        <v>339</v>
      </c>
      <c r="C164" s="31" t="s">
        <v>35</v>
      </c>
      <c r="D164" s="32">
        <v>2</v>
      </c>
      <c r="E164" s="33"/>
      <c r="F164" s="21">
        <f t="shared" ref="F164" si="25">D164*E164</f>
        <v>0</v>
      </c>
    </row>
    <row r="165" spans="1:126" ht="30" customHeight="1">
      <c r="A165" s="190" t="s">
        <v>245</v>
      </c>
      <c r="B165" s="191"/>
      <c r="C165" s="191"/>
      <c r="D165" s="191"/>
      <c r="E165" s="191"/>
      <c r="F165" s="26">
        <f>SUM(F164)</f>
        <v>0</v>
      </c>
    </row>
    <row r="166" spans="1:126" ht="30" customHeight="1">
      <c r="A166" s="188" t="s">
        <v>340</v>
      </c>
      <c r="B166" s="189"/>
      <c r="C166" s="189"/>
      <c r="D166" s="189"/>
      <c r="E166" s="189"/>
      <c r="F166" s="189"/>
    </row>
    <row r="167" spans="1:126" ht="29.25" customHeight="1">
      <c r="A167" s="12" t="s">
        <v>4</v>
      </c>
      <c r="B167" s="13" t="s">
        <v>26</v>
      </c>
      <c r="C167" s="14" t="s">
        <v>27</v>
      </c>
      <c r="D167" s="14" t="s">
        <v>28</v>
      </c>
      <c r="E167" s="15" t="s">
        <v>29</v>
      </c>
      <c r="F167" s="16" t="s">
        <v>30</v>
      </c>
    </row>
    <row r="168" spans="1:126" ht="30" customHeight="1">
      <c r="A168" s="22">
        <v>27.02</v>
      </c>
      <c r="B168" s="34" t="s">
        <v>341</v>
      </c>
      <c r="C168" s="19" t="s">
        <v>35</v>
      </c>
      <c r="D168" s="25">
        <v>1</v>
      </c>
      <c r="E168" s="21"/>
      <c r="F168" s="21">
        <f t="shared" ref="F168" si="26">D168*E168</f>
        <v>0</v>
      </c>
    </row>
    <row r="169" spans="1:126" ht="30" customHeight="1">
      <c r="A169" s="190" t="s">
        <v>245</v>
      </c>
      <c r="B169" s="191"/>
      <c r="C169" s="191"/>
      <c r="D169" s="191"/>
      <c r="E169" s="191"/>
      <c r="F169" s="26">
        <f>SUM(F168:F168)</f>
        <v>0</v>
      </c>
    </row>
    <row r="170" spans="1:126" s="39" customFormat="1">
      <c r="A170" s="35"/>
      <c r="B170" s="36"/>
      <c r="C170" s="37"/>
      <c r="D170" s="37"/>
      <c r="E170" s="38"/>
      <c r="F170" s="38"/>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row>
    <row r="171" spans="1:126" s="39" customFormat="1" ht="36" customHeight="1">
      <c r="A171" s="194" t="s">
        <v>17</v>
      </c>
      <c r="B171" s="195"/>
      <c r="C171" s="195"/>
      <c r="D171" s="195"/>
      <c r="E171" s="195"/>
      <c r="F171" s="196"/>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row>
    <row r="172" spans="1:126" s="39" customFormat="1" ht="42" customHeight="1">
      <c r="A172" s="172" t="s">
        <v>18</v>
      </c>
      <c r="B172" s="173"/>
      <c r="C172" s="173"/>
      <c r="D172" s="174"/>
      <c r="E172" s="192">
        <f>SUM(F165,F161,F156,F148,F144,F140,F136,F131,F126,F119,F113,F107,F101,F96,F90,F83,F77,F71,F66,F61,F53,F46,F40,F34,F29,F23,F169)</f>
        <v>0</v>
      </c>
      <c r="F172" s="193"/>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row>
  </sheetData>
  <mergeCells count="64">
    <mergeCell ref="A30:F30"/>
    <mergeCell ref="B1:F4"/>
    <mergeCell ref="B7:F7"/>
    <mergeCell ref="B9:F9"/>
    <mergeCell ref="A11:F11"/>
    <mergeCell ref="A12:F15"/>
    <mergeCell ref="A16:F16"/>
    <mergeCell ref="A17:F17"/>
    <mergeCell ref="A18:F18"/>
    <mergeCell ref="A23:E23"/>
    <mergeCell ref="A24:F24"/>
    <mergeCell ref="A29:E29"/>
    <mergeCell ref="A107:E107"/>
    <mergeCell ref="A108:F108"/>
    <mergeCell ref="A67:F67"/>
    <mergeCell ref="A34:E34"/>
    <mergeCell ref="A35:F35"/>
    <mergeCell ref="A40:E40"/>
    <mergeCell ref="A41:F41"/>
    <mergeCell ref="A46:E46"/>
    <mergeCell ref="A47:F47"/>
    <mergeCell ref="A53:E53"/>
    <mergeCell ref="A54:F54"/>
    <mergeCell ref="A61:E61"/>
    <mergeCell ref="A62:F62"/>
    <mergeCell ref="A66:E66"/>
    <mergeCell ref="A102:F102"/>
    <mergeCell ref="A71:E71"/>
    <mergeCell ref="A72:F72"/>
    <mergeCell ref="A77:E77"/>
    <mergeCell ref="A78:F78"/>
    <mergeCell ref="A83:E83"/>
    <mergeCell ref="A84:F84"/>
    <mergeCell ref="A90:E90"/>
    <mergeCell ref="A91:F91"/>
    <mergeCell ref="A96:E96"/>
    <mergeCell ref="A97:F97"/>
    <mergeCell ref="A101:E101"/>
    <mergeCell ref="A113:E113"/>
    <mergeCell ref="A114:F114"/>
    <mergeCell ref="A119:E119"/>
    <mergeCell ref="A120:F120"/>
    <mergeCell ref="A126:E126"/>
    <mergeCell ref="A127:F127"/>
    <mergeCell ref="A131:E131"/>
    <mergeCell ref="A132:F132"/>
    <mergeCell ref="A136:E136"/>
    <mergeCell ref="A141:F141"/>
    <mergeCell ref="A140:E140"/>
    <mergeCell ref="A137:F137"/>
    <mergeCell ref="A144:E144"/>
    <mergeCell ref="A145:F145"/>
    <mergeCell ref="A148:E148"/>
    <mergeCell ref="A149:F149"/>
    <mergeCell ref="A172:D172"/>
    <mergeCell ref="E172:F172"/>
    <mergeCell ref="A156:E156"/>
    <mergeCell ref="A157:F157"/>
    <mergeCell ref="A161:E161"/>
    <mergeCell ref="A162:F162"/>
    <mergeCell ref="A165:E165"/>
    <mergeCell ref="A169:E169"/>
    <mergeCell ref="A171:F171"/>
    <mergeCell ref="A166:F166"/>
  </mergeCells>
  <pageMargins left="0.7" right="0.7" top="0.75" bottom="0.75" header="0.3" footer="0.3"/>
  <pageSetup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0FD8C-802C-4914-9E8B-F6F6D201DC4A}">
  <sheetPr>
    <pageSetUpPr fitToPage="1"/>
  </sheetPr>
  <dimension ref="A1:Y71"/>
  <sheetViews>
    <sheetView view="pageBreakPreview" zoomScaleNormal="100" zoomScaleSheetLayoutView="100" workbookViewId="0">
      <selection activeCell="B1" sqref="B1:F4"/>
    </sheetView>
  </sheetViews>
  <sheetFormatPr defaultRowHeight="15"/>
  <cols>
    <col min="1" max="1" width="20.42578125" style="40" customWidth="1"/>
    <col min="2" max="2" width="88" customWidth="1"/>
    <col min="3" max="6" width="18.42578125" customWidth="1"/>
  </cols>
  <sheetData>
    <row r="1" spans="1:25" ht="14.45" customHeight="1">
      <c r="A1" s="1"/>
      <c r="B1" s="140" t="s">
        <v>626</v>
      </c>
      <c r="C1" s="141"/>
      <c r="D1" s="141"/>
      <c r="E1" s="141"/>
      <c r="F1" s="142"/>
    </row>
    <row r="2" spans="1:25" ht="14.45" customHeight="1">
      <c r="A2" s="2"/>
      <c r="B2" s="143"/>
      <c r="C2" s="143"/>
      <c r="D2" s="143"/>
      <c r="E2" s="143"/>
      <c r="F2" s="144"/>
    </row>
    <row r="3" spans="1:25" s="3" customFormat="1" ht="14.45" customHeight="1">
      <c r="A3" s="2"/>
      <c r="B3" s="143"/>
      <c r="C3" s="143"/>
      <c r="D3" s="143"/>
      <c r="E3" s="143"/>
      <c r="F3" s="144"/>
    </row>
    <row r="4" spans="1:25" ht="14.45" customHeight="1">
      <c r="A4" s="2"/>
      <c r="B4" s="143"/>
      <c r="C4" s="143"/>
      <c r="D4" s="143"/>
      <c r="E4" s="143"/>
      <c r="F4" s="144"/>
    </row>
    <row r="5" spans="1:25" ht="20.25">
      <c r="A5" s="2"/>
      <c r="B5" s="4"/>
      <c r="C5" s="4"/>
      <c r="D5" s="4"/>
      <c r="E5" s="5"/>
      <c r="F5" s="6"/>
    </row>
    <row r="6" spans="1:25">
      <c r="A6" s="2"/>
      <c r="D6" s="7"/>
      <c r="E6" s="8"/>
      <c r="F6" s="9"/>
    </row>
    <row r="7" spans="1:25">
      <c r="A7" s="10" t="s">
        <v>0</v>
      </c>
      <c r="B7" s="145"/>
      <c r="C7" s="145"/>
      <c r="D7" s="145"/>
      <c r="E7" s="145"/>
      <c r="F7" s="146"/>
    </row>
    <row r="8" spans="1:25">
      <c r="A8" s="2"/>
      <c r="D8" s="7"/>
      <c r="E8" s="8"/>
      <c r="F8" s="9"/>
    </row>
    <row r="9" spans="1:25">
      <c r="A9" s="10" t="s">
        <v>1</v>
      </c>
      <c r="B9" s="147" t="s">
        <v>624</v>
      </c>
      <c r="C9" s="147"/>
      <c r="D9" s="147"/>
      <c r="E9" s="147"/>
      <c r="F9" s="148"/>
    </row>
    <row r="10" spans="1:25">
      <c r="A10" s="2"/>
      <c r="D10" s="7"/>
      <c r="E10" s="8"/>
      <c r="F10" s="9"/>
    </row>
    <row r="11" spans="1:25" ht="14.45" customHeight="1">
      <c r="A11" s="149" t="s">
        <v>2</v>
      </c>
      <c r="B11" s="150"/>
      <c r="C11" s="150"/>
      <c r="D11" s="150"/>
      <c r="E11" s="150"/>
      <c r="F11" s="151"/>
    </row>
    <row r="12" spans="1:25" ht="14.45" customHeight="1">
      <c r="A12" s="152" t="s">
        <v>22</v>
      </c>
      <c r="B12" s="153"/>
      <c r="C12" s="153"/>
      <c r="D12" s="153"/>
      <c r="E12" s="153"/>
      <c r="F12" s="154"/>
    </row>
    <row r="13" spans="1:25">
      <c r="A13" s="152"/>
      <c r="B13" s="153"/>
      <c r="C13" s="153"/>
      <c r="D13" s="153"/>
      <c r="E13" s="153"/>
      <c r="F13" s="154"/>
    </row>
    <row r="14" spans="1:25">
      <c r="A14" s="152"/>
      <c r="B14" s="153"/>
      <c r="C14" s="153"/>
      <c r="D14" s="153"/>
      <c r="E14" s="153"/>
      <c r="F14" s="154"/>
    </row>
    <row r="15" spans="1:25">
      <c r="A15" s="155"/>
      <c r="B15" s="156"/>
      <c r="C15" s="156"/>
      <c r="D15" s="156"/>
      <c r="E15" s="156"/>
      <c r="F15" s="161"/>
      <c r="L15" s="120"/>
      <c r="U15" s="206"/>
      <c r="V15" s="206"/>
      <c r="W15" s="206"/>
      <c r="X15" s="206"/>
      <c r="Y15" s="206"/>
    </row>
    <row r="16" spans="1:25" ht="20.45" customHeight="1">
      <c r="A16" s="203" t="s">
        <v>591</v>
      </c>
      <c r="B16" s="204"/>
      <c r="C16" s="204"/>
      <c r="D16" s="204"/>
      <c r="E16" s="204"/>
      <c r="F16" s="205"/>
    </row>
    <row r="17" spans="1:6" ht="20.25">
      <c r="A17" s="203">
        <v>403403</v>
      </c>
      <c r="B17" s="204"/>
      <c r="C17" s="204"/>
      <c r="D17" s="204"/>
      <c r="E17" s="204"/>
      <c r="F17" s="205"/>
    </row>
    <row r="18" spans="1:6">
      <c r="A18" s="210" t="s">
        <v>592</v>
      </c>
      <c r="B18" s="211"/>
      <c r="C18" s="211"/>
      <c r="D18" s="211"/>
      <c r="E18" s="211"/>
      <c r="F18" s="212"/>
    </row>
    <row r="19" spans="1:6" ht="30">
      <c r="A19" s="75" t="s">
        <v>4</v>
      </c>
      <c r="B19" s="76" t="s">
        <v>26</v>
      </c>
      <c r="C19" s="77" t="s">
        <v>27</v>
      </c>
      <c r="D19" s="77" t="s">
        <v>28</v>
      </c>
      <c r="E19" s="78" t="s">
        <v>29</v>
      </c>
      <c r="F19" s="79" t="s">
        <v>30</v>
      </c>
    </row>
    <row r="20" spans="1:6">
      <c r="A20" s="122">
        <v>1</v>
      </c>
      <c r="B20" s="106" t="s">
        <v>593</v>
      </c>
      <c r="C20" s="82" t="s">
        <v>594</v>
      </c>
      <c r="D20" s="123">
        <v>1</v>
      </c>
      <c r="E20" s="83"/>
      <c r="F20" s="124">
        <f>D20*E20</f>
        <v>0</v>
      </c>
    </row>
    <row r="21" spans="1:6">
      <c r="A21" s="122">
        <v>2</v>
      </c>
      <c r="B21" s="106" t="s">
        <v>595</v>
      </c>
      <c r="C21" s="82" t="s">
        <v>32</v>
      </c>
      <c r="D21" s="123">
        <v>814</v>
      </c>
      <c r="E21" s="83"/>
      <c r="F21" s="124">
        <f>D21*E21</f>
        <v>0</v>
      </c>
    </row>
    <row r="22" spans="1:6">
      <c r="A22" s="122">
        <v>3</v>
      </c>
      <c r="B22" s="106" t="s">
        <v>596</v>
      </c>
      <c r="C22" s="82" t="s">
        <v>32</v>
      </c>
      <c r="D22" s="123">
        <v>1578</v>
      </c>
      <c r="E22" s="83"/>
      <c r="F22" s="124">
        <f t="shared" ref="F22" si="0">D22*E22</f>
        <v>0</v>
      </c>
    </row>
    <row r="23" spans="1:6">
      <c r="A23" s="213" t="s">
        <v>245</v>
      </c>
      <c r="B23" s="214"/>
      <c r="C23" s="214"/>
      <c r="D23" s="214"/>
      <c r="E23" s="215"/>
      <c r="F23" s="84">
        <f>SUM(F20:F22)</f>
        <v>0</v>
      </c>
    </row>
    <row r="24" spans="1:6">
      <c r="A24" s="210" t="s">
        <v>597</v>
      </c>
      <c r="B24" s="211"/>
      <c r="C24" s="211"/>
      <c r="D24" s="211"/>
      <c r="E24" s="211"/>
      <c r="F24" s="212"/>
    </row>
    <row r="25" spans="1:6" ht="30">
      <c r="A25" s="75" t="s">
        <v>4</v>
      </c>
      <c r="B25" s="76" t="s">
        <v>26</v>
      </c>
      <c r="C25" s="77" t="s">
        <v>27</v>
      </c>
      <c r="D25" s="77" t="s">
        <v>28</v>
      </c>
      <c r="E25" s="78" t="s">
        <v>29</v>
      </c>
      <c r="F25" s="79" t="s">
        <v>30</v>
      </c>
    </row>
    <row r="26" spans="1:6">
      <c r="A26" s="122">
        <v>4</v>
      </c>
      <c r="B26" s="85" t="s">
        <v>598</v>
      </c>
      <c r="C26" s="82" t="s">
        <v>35</v>
      </c>
      <c r="D26" s="123">
        <v>11</v>
      </c>
      <c r="E26" s="83"/>
      <c r="F26" s="124">
        <f>D26*E26</f>
        <v>0</v>
      </c>
    </row>
    <row r="27" spans="1:6">
      <c r="A27" s="122">
        <v>5</v>
      </c>
      <c r="B27" s="107" t="s">
        <v>599</v>
      </c>
      <c r="C27" s="82" t="s">
        <v>35</v>
      </c>
      <c r="D27" s="123">
        <v>82</v>
      </c>
      <c r="E27" s="83"/>
      <c r="F27" s="124">
        <f t="shared" ref="F27:F37" si="1">D27*E27</f>
        <v>0</v>
      </c>
    </row>
    <row r="28" spans="1:6">
      <c r="A28" s="122">
        <v>6</v>
      </c>
      <c r="B28" s="106" t="s">
        <v>600</v>
      </c>
      <c r="C28" s="82" t="s">
        <v>32</v>
      </c>
      <c r="D28" s="123">
        <v>150</v>
      </c>
      <c r="E28" s="83"/>
      <c r="F28" s="124">
        <f t="shared" si="1"/>
        <v>0</v>
      </c>
    </row>
    <row r="29" spans="1:6">
      <c r="A29" s="122">
        <v>7</v>
      </c>
      <c r="B29" s="107" t="s">
        <v>601</v>
      </c>
      <c r="C29" s="82" t="s">
        <v>32</v>
      </c>
      <c r="D29" s="123">
        <v>36</v>
      </c>
      <c r="E29" s="83"/>
      <c r="F29" s="124">
        <f t="shared" si="1"/>
        <v>0</v>
      </c>
    </row>
    <row r="30" spans="1:6">
      <c r="A30" s="122">
        <v>8</v>
      </c>
      <c r="B30" s="106" t="s">
        <v>602</v>
      </c>
      <c r="C30" s="82" t="s">
        <v>35</v>
      </c>
      <c r="D30" s="123">
        <v>43</v>
      </c>
      <c r="E30" s="83"/>
      <c r="F30" s="124">
        <f t="shared" si="1"/>
        <v>0</v>
      </c>
    </row>
    <row r="31" spans="1:6">
      <c r="A31" s="122">
        <v>9</v>
      </c>
      <c r="B31" s="106" t="s">
        <v>603</v>
      </c>
      <c r="C31" s="82" t="s">
        <v>32</v>
      </c>
      <c r="D31" s="123">
        <v>1572</v>
      </c>
      <c r="E31" s="83"/>
      <c r="F31" s="124">
        <f t="shared" si="1"/>
        <v>0</v>
      </c>
    </row>
    <row r="32" spans="1:6">
      <c r="A32" s="122">
        <v>10</v>
      </c>
      <c r="B32" s="106" t="s">
        <v>604</v>
      </c>
      <c r="C32" s="82" t="s">
        <v>32</v>
      </c>
      <c r="D32" s="123">
        <v>1309</v>
      </c>
      <c r="E32" s="83"/>
      <c r="F32" s="124">
        <f t="shared" si="1"/>
        <v>0</v>
      </c>
    </row>
    <row r="33" spans="1:6">
      <c r="A33" s="122">
        <v>11</v>
      </c>
      <c r="B33" s="106" t="s">
        <v>622</v>
      </c>
      <c r="C33" s="82" t="s">
        <v>35</v>
      </c>
      <c r="D33" s="123">
        <v>40</v>
      </c>
      <c r="E33" s="83"/>
      <c r="F33" s="124">
        <f t="shared" si="1"/>
        <v>0</v>
      </c>
    </row>
    <row r="34" spans="1:6">
      <c r="A34" s="122">
        <v>12</v>
      </c>
      <c r="B34" s="81" t="s">
        <v>605</v>
      </c>
      <c r="C34" s="82" t="s">
        <v>32</v>
      </c>
      <c r="D34" s="123">
        <v>57</v>
      </c>
      <c r="E34" s="83"/>
      <c r="F34" s="124">
        <f t="shared" si="1"/>
        <v>0</v>
      </c>
    </row>
    <row r="35" spans="1:6">
      <c r="A35" s="122">
        <v>13</v>
      </c>
      <c r="B35" s="106" t="s">
        <v>623</v>
      </c>
      <c r="C35" s="82" t="s">
        <v>32</v>
      </c>
      <c r="D35" s="123">
        <v>18294</v>
      </c>
      <c r="E35" s="83"/>
      <c r="F35" s="124">
        <f t="shared" si="1"/>
        <v>0</v>
      </c>
    </row>
    <row r="36" spans="1:6">
      <c r="A36" s="122">
        <v>14</v>
      </c>
      <c r="B36" s="106" t="s">
        <v>606</v>
      </c>
      <c r="C36" s="82" t="s">
        <v>32</v>
      </c>
      <c r="D36" s="123">
        <v>1094</v>
      </c>
      <c r="E36" s="83"/>
      <c r="F36" s="124">
        <f t="shared" si="1"/>
        <v>0</v>
      </c>
    </row>
    <row r="37" spans="1:6">
      <c r="A37" s="122">
        <v>15</v>
      </c>
      <c r="B37" s="106" t="s">
        <v>607</v>
      </c>
      <c r="C37" s="82" t="s">
        <v>594</v>
      </c>
      <c r="D37" s="123">
        <v>1</v>
      </c>
      <c r="E37" s="83"/>
      <c r="F37" s="124">
        <f t="shared" si="1"/>
        <v>0</v>
      </c>
    </row>
    <row r="38" spans="1:6">
      <c r="A38" s="207" t="s">
        <v>245</v>
      </c>
      <c r="B38" s="208"/>
      <c r="C38" s="208"/>
      <c r="D38" s="208"/>
      <c r="E38" s="209"/>
      <c r="F38" s="84">
        <f>SUM(F26:F37)</f>
        <v>0</v>
      </c>
    </row>
    <row r="39" spans="1:6">
      <c r="A39" s="210" t="s">
        <v>608</v>
      </c>
      <c r="B39" s="211"/>
      <c r="C39" s="211"/>
      <c r="D39" s="211"/>
      <c r="E39" s="211"/>
      <c r="F39" s="212"/>
    </row>
    <row r="40" spans="1:6" ht="30">
      <c r="A40" s="75" t="s">
        <v>4</v>
      </c>
      <c r="B40" s="76" t="s">
        <v>26</v>
      </c>
      <c r="C40" s="77" t="s">
        <v>27</v>
      </c>
      <c r="D40" s="77" t="s">
        <v>28</v>
      </c>
      <c r="E40" s="78" t="s">
        <v>29</v>
      </c>
      <c r="F40" s="79" t="s">
        <v>30</v>
      </c>
    </row>
    <row r="41" spans="1:6">
      <c r="A41" s="122">
        <v>16</v>
      </c>
      <c r="B41" s="107" t="s">
        <v>598</v>
      </c>
      <c r="C41" s="82" t="s">
        <v>35</v>
      </c>
      <c r="D41" s="123">
        <v>4</v>
      </c>
      <c r="E41" s="83"/>
      <c r="F41" s="83">
        <f>D41*E41</f>
        <v>0</v>
      </c>
    </row>
    <row r="42" spans="1:6">
      <c r="A42" s="122">
        <v>17</v>
      </c>
      <c r="B42" s="107" t="s">
        <v>599</v>
      </c>
      <c r="C42" s="82" t="s">
        <v>35</v>
      </c>
      <c r="D42" s="123">
        <v>51</v>
      </c>
      <c r="E42" s="83"/>
      <c r="F42" s="83">
        <f t="shared" ref="F42:F52" si="2">D42*E42</f>
        <v>0</v>
      </c>
    </row>
    <row r="43" spans="1:6">
      <c r="A43" s="122">
        <v>18</v>
      </c>
      <c r="B43" s="106" t="s">
        <v>600</v>
      </c>
      <c r="C43" s="82" t="s">
        <v>32</v>
      </c>
      <c r="D43" s="123">
        <v>175</v>
      </c>
      <c r="E43" s="83"/>
      <c r="F43" s="83">
        <f t="shared" si="2"/>
        <v>0</v>
      </c>
    </row>
    <row r="44" spans="1:6">
      <c r="A44" s="122">
        <v>19</v>
      </c>
      <c r="B44" s="81" t="s">
        <v>601</v>
      </c>
      <c r="C44" s="82" t="s">
        <v>32</v>
      </c>
      <c r="D44" s="123">
        <v>42</v>
      </c>
      <c r="E44" s="83"/>
      <c r="F44" s="83">
        <f t="shared" si="2"/>
        <v>0</v>
      </c>
    </row>
    <row r="45" spans="1:6">
      <c r="A45" s="122">
        <v>20</v>
      </c>
      <c r="B45" s="81" t="s">
        <v>609</v>
      </c>
      <c r="C45" s="82" t="s">
        <v>35</v>
      </c>
      <c r="D45" s="123">
        <v>34</v>
      </c>
      <c r="E45" s="83"/>
      <c r="F45" s="83">
        <f t="shared" si="2"/>
        <v>0</v>
      </c>
    </row>
    <row r="46" spans="1:6">
      <c r="A46" s="122">
        <v>21</v>
      </c>
      <c r="B46" s="106" t="s">
        <v>603</v>
      </c>
      <c r="C46" s="82" t="s">
        <v>32</v>
      </c>
      <c r="D46" s="123">
        <v>1740</v>
      </c>
      <c r="E46" s="83"/>
      <c r="F46" s="83">
        <f t="shared" si="2"/>
        <v>0</v>
      </c>
    </row>
    <row r="47" spans="1:6">
      <c r="A47" s="122">
        <v>22</v>
      </c>
      <c r="B47" s="106" t="s">
        <v>604</v>
      </c>
      <c r="C47" s="82" t="s">
        <v>32</v>
      </c>
      <c r="D47" s="123">
        <v>5747</v>
      </c>
      <c r="E47" s="83"/>
      <c r="F47" s="83">
        <f t="shared" si="2"/>
        <v>0</v>
      </c>
    </row>
    <row r="48" spans="1:6">
      <c r="A48" s="122">
        <v>23</v>
      </c>
      <c r="B48" s="106" t="s">
        <v>605</v>
      </c>
      <c r="C48" s="82" t="s">
        <v>32</v>
      </c>
      <c r="D48" s="123">
        <v>200</v>
      </c>
      <c r="E48" s="83"/>
      <c r="F48" s="83">
        <f t="shared" si="2"/>
        <v>0</v>
      </c>
    </row>
    <row r="49" spans="1:6">
      <c r="A49" s="122">
        <v>24</v>
      </c>
      <c r="B49" s="107" t="s">
        <v>623</v>
      </c>
      <c r="C49" s="82" t="s">
        <v>32</v>
      </c>
      <c r="D49" s="123">
        <v>13327</v>
      </c>
      <c r="E49" s="83"/>
      <c r="F49" s="83">
        <f t="shared" si="2"/>
        <v>0</v>
      </c>
    </row>
    <row r="50" spans="1:6">
      <c r="A50" s="122">
        <v>25</v>
      </c>
      <c r="B50" s="106" t="s">
        <v>610</v>
      </c>
      <c r="C50" s="82" t="s">
        <v>32</v>
      </c>
      <c r="D50" s="123">
        <v>392</v>
      </c>
      <c r="E50" s="83"/>
      <c r="F50" s="83">
        <f t="shared" si="2"/>
        <v>0</v>
      </c>
    </row>
    <row r="51" spans="1:6">
      <c r="A51" s="122">
        <v>26</v>
      </c>
      <c r="B51" s="106" t="s">
        <v>607</v>
      </c>
      <c r="C51" s="82" t="s">
        <v>594</v>
      </c>
      <c r="D51" s="123">
        <v>1</v>
      </c>
      <c r="E51" s="83"/>
      <c r="F51" s="83">
        <f t="shared" si="2"/>
        <v>0</v>
      </c>
    </row>
    <row r="52" spans="1:6">
      <c r="A52" s="122">
        <v>27</v>
      </c>
      <c r="B52" s="106" t="s">
        <v>611</v>
      </c>
      <c r="C52" s="82" t="s">
        <v>594</v>
      </c>
      <c r="D52" s="123">
        <v>1</v>
      </c>
      <c r="E52" s="83"/>
      <c r="F52" s="83">
        <f t="shared" si="2"/>
        <v>0</v>
      </c>
    </row>
    <row r="53" spans="1:6">
      <c r="A53" s="207" t="s">
        <v>245</v>
      </c>
      <c r="B53" s="208"/>
      <c r="C53" s="208"/>
      <c r="D53" s="208"/>
      <c r="E53" s="209"/>
      <c r="F53" s="119">
        <f>SUM(F41:F52)</f>
        <v>0</v>
      </c>
    </row>
    <row r="54" spans="1:6">
      <c r="A54" s="210" t="s">
        <v>612</v>
      </c>
      <c r="B54" s="211"/>
      <c r="C54" s="211"/>
      <c r="D54" s="211"/>
      <c r="E54" s="211"/>
      <c r="F54" s="212"/>
    </row>
    <row r="55" spans="1:6" ht="30">
      <c r="A55" s="75" t="s">
        <v>4</v>
      </c>
      <c r="B55" s="76" t="s">
        <v>26</v>
      </c>
      <c r="C55" s="77" t="s">
        <v>27</v>
      </c>
      <c r="D55" s="77" t="s">
        <v>28</v>
      </c>
      <c r="E55" s="78" t="s">
        <v>29</v>
      </c>
      <c r="F55" s="79" t="s">
        <v>30</v>
      </c>
    </row>
    <row r="56" spans="1:6">
      <c r="A56" s="122">
        <v>28</v>
      </c>
      <c r="B56" s="107" t="s">
        <v>613</v>
      </c>
      <c r="C56" s="82" t="s">
        <v>60</v>
      </c>
      <c r="D56" s="123">
        <v>539</v>
      </c>
      <c r="E56" s="83"/>
      <c r="F56" s="83">
        <f>D56*E56</f>
        <v>0</v>
      </c>
    </row>
    <row r="57" spans="1:6">
      <c r="A57" s="122">
        <v>29</v>
      </c>
      <c r="B57" s="107" t="s">
        <v>614</v>
      </c>
      <c r="C57" s="82" t="s">
        <v>32</v>
      </c>
      <c r="D57" s="123">
        <v>5909</v>
      </c>
      <c r="E57" s="83"/>
      <c r="F57" s="83">
        <f t="shared" ref="F57:F68" si="3">D57*E57</f>
        <v>0</v>
      </c>
    </row>
    <row r="58" spans="1:6">
      <c r="A58" s="122">
        <v>30</v>
      </c>
      <c r="B58" s="106" t="s">
        <v>615</v>
      </c>
      <c r="C58" s="82" t="s">
        <v>32</v>
      </c>
      <c r="D58" s="123">
        <v>73</v>
      </c>
      <c r="E58" s="83"/>
      <c r="F58" s="83">
        <f t="shared" si="3"/>
        <v>0</v>
      </c>
    </row>
    <row r="59" spans="1:6">
      <c r="A59" s="122">
        <v>31</v>
      </c>
      <c r="B59" s="81" t="s">
        <v>616</v>
      </c>
      <c r="C59" s="82" t="s">
        <v>32</v>
      </c>
      <c r="D59" s="123">
        <v>1193</v>
      </c>
      <c r="E59" s="83"/>
      <c r="F59" s="83">
        <f t="shared" si="3"/>
        <v>0</v>
      </c>
    </row>
    <row r="60" spans="1:6">
      <c r="A60" s="122">
        <v>32</v>
      </c>
      <c r="B60" s="81" t="s">
        <v>617</v>
      </c>
      <c r="C60" s="82" t="s">
        <v>35</v>
      </c>
      <c r="D60" s="123">
        <v>3</v>
      </c>
      <c r="E60" s="83"/>
      <c r="F60" s="83">
        <f t="shared" si="3"/>
        <v>0</v>
      </c>
    </row>
    <row r="61" spans="1:6">
      <c r="A61" s="122">
        <v>33</v>
      </c>
      <c r="B61" s="81" t="s">
        <v>623</v>
      </c>
      <c r="C61" s="82" t="s">
        <v>32</v>
      </c>
      <c r="D61" s="123">
        <v>10118</v>
      </c>
      <c r="E61" s="83"/>
      <c r="F61" s="83">
        <f t="shared" si="3"/>
        <v>0</v>
      </c>
    </row>
    <row r="62" spans="1:6">
      <c r="A62" s="122">
        <v>34</v>
      </c>
      <c r="B62" s="106" t="s">
        <v>618</v>
      </c>
      <c r="C62" s="82" t="s">
        <v>32</v>
      </c>
      <c r="D62" s="123">
        <v>105</v>
      </c>
      <c r="E62" s="83"/>
      <c r="F62" s="83">
        <f t="shared" si="3"/>
        <v>0</v>
      </c>
    </row>
    <row r="63" spans="1:6">
      <c r="A63" s="122">
        <v>35</v>
      </c>
      <c r="B63" s="106" t="s">
        <v>619</v>
      </c>
      <c r="C63" s="82" t="s">
        <v>32</v>
      </c>
      <c r="D63" s="123">
        <v>2500</v>
      </c>
      <c r="E63" s="83"/>
      <c r="F63" s="83">
        <f t="shared" si="3"/>
        <v>0</v>
      </c>
    </row>
    <row r="64" spans="1:6">
      <c r="A64" s="122">
        <v>36</v>
      </c>
      <c r="B64" s="106" t="s">
        <v>620</v>
      </c>
      <c r="C64" s="82" t="s">
        <v>32</v>
      </c>
      <c r="D64" s="123">
        <v>618</v>
      </c>
      <c r="E64" s="83"/>
      <c r="F64" s="83">
        <f t="shared" si="3"/>
        <v>0</v>
      </c>
    </row>
    <row r="65" spans="1:6">
      <c r="A65" s="122">
        <v>37</v>
      </c>
      <c r="B65" s="107" t="s">
        <v>610</v>
      </c>
      <c r="C65" s="82" t="s">
        <v>32</v>
      </c>
      <c r="D65" s="123">
        <v>610</v>
      </c>
      <c r="E65" s="83"/>
      <c r="F65" s="83">
        <f t="shared" si="3"/>
        <v>0</v>
      </c>
    </row>
    <row r="66" spans="1:6">
      <c r="A66" s="122">
        <v>38</v>
      </c>
      <c r="B66" s="106" t="s">
        <v>621</v>
      </c>
      <c r="C66" s="82" t="s">
        <v>32</v>
      </c>
      <c r="D66" s="123">
        <v>27</v>
      </c>
      <c r="E66" s="83"/>
      <c r="F66" s="83">
        <f t="shared" si="3"/>
        <v>0</v>
      </c>
    </row>
    <row r="67" spans="1:6">
      <c r="A67" s="122">
        <v>39</v>
      </c>
      <c r="B67" s="106" t="s">
        <v>607</v>
      </c>
      <c r="C67" s="82" t="s">
        <v>594</v>
      </c>
      <c r="D67" s="123">
        <v>1</v>
      </c>
      <c r="E67" s="83"/>
      <c r="F67" s="83">
        <f t="shared" si="3"/>
        <v>0</v>
      </c>
    </row>
    <row r="68" spans="1:6">
      <c r="A68" s="122">
        <v>40</v>
      </c>
      <c r="B68" s="106" t="s">
        <v>611</v>
      </c>
      <c r="C68" s="82" t="s">
        <v>594</v>
      </c>
      <c r="D68" s="123">
        <v>1</v>
      </c>
      <c r="E68" s="83"/>
      <c r="F68" s="83">
        <f t="shared" si="3"/>
        <v>0</v>
      </c>
    </row>
    <row r="69" spans="1:6">
      <c r="A69" s="207" t="s">
        <v>245</v>
      </c>
      <c r="B69" s="208"/>
      <c r="C69" s="208"/>
      <c r="D69" s="208"/>
      <c r="E69" s="209"/>
      <c r="F69" s="119">
        <f>SUM(F56:F68)</f>
        <v>0</v>
      </c>
    </row>
    <row r="70" spans="1:6">
      <c r="A70" s="197" t="s">
        <v>17</v>
      </c>
      <c r="B70" s="198"/>
      <c r="C70" s="198"/>
      <c r="D70" s="198"/>
      <c r="E70" s="198"/>
      <c r="F70" s="199"/>
    </row>
    <row r="71" spans="1:6">
      <c r="A71" s="200" t="s">
        <v>18</v>
      </c>
      <c r="B71" s="201"/>
      <c r="C71" s="201"/>
      <c r="D71" s="201"/>
      <c r="E71" s="202"/>
      <c r="F71" s="121">
        <f>SUM(F23,F38,F53,F69)</f>
        <v>0</v>
      </c>
    </row>
  </sheetData>
  <mergeCells count="18">
    <mergeCell ref="B1:F4"/>
    <mergeCell ref="B7:F7"/>
    <mergeCell ref="B9:F9"/>
    <mergeCell ref="A11:F11"/>
    <mergeCell ref="A12:F15"/>
    <mergeCell ref="A70:F70"/>
    <mergeCell ref="A71:E71"/>
    <mergeCell ref="A16:F16"/>
    <mergeCell ref="A17:F17"/>
    <mergeCell ref="U15:Y15"/>
    <mergeCell ref="A53:E53"/>
    <mergeCell ref="A54:F54"/>
    <mergeCell ref="A69:E69"/>
    <mergeCell ref="A18:F18"/>
    <mergeCell ref="A23:E23"/>
    <mergeCell ref="A24:F24"/>
    <mergeCell ref="A38:E38"/>
    <mergeCell ref="A39:F39"/>
  </mergeCells>
  <pageMargins left="0.7" right="0.7" top="0.75" bottom="0.75" header="0.3" footer="0.3"/>
  <pageSetup scale="49" orientation="portrait" horizontalDpi="1200" verticalDpi="1200" r:id="rId1"/>
  <colBreaks count="1" manualBreakCount="1">
    <brk id="7" max="10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13DBD-AC51-4871-B72C-0DD698A6964A}">
  <sheetPr>
    <pageSetUpPr fitToPage="1"/>
  </sheetPr>
  <dimension ref="A1:M73"/>
  <sheetViews>
    <sheetView view="pageBreakPreview" zoomScale="75" zoomScaleNormal="75" zoomScaleSheetLayoutView="75" workbookViewId="0">
      <selection activeCell="B1" sqref="B1:F4"/>
    </sheetView>
  </sheetViews>
  <sheetFormatPr defaultColWidth="9.140625" defaultRowHeight="15"/>
  <cols>
    <col min="1" max="1" width="20.42578125" style="91" customWidth="1"/>
    <col min="2" max="2" width="99.42578125" style="90" customWidth="1"/>
    <col min="3" max="3" width="18.140625" style="90" customWidth="1"/>
    <col min="4" max="4" width="17.85546875" style="90" customWidth="1"/>
    <col min="5" max="5" width="29.140625" style="92" customWidth="1"/>
    <col min="6" max="6" width="26.85546875" style="93" bestFit="1" customWidth="1"/>
    <col min="7" max="16384" width="9.140625" style="62"/>
  </cols>
  <sheetData>
    <row r="1" spans="1:13" ht="12.75" customHeight="1">
      <c r="A1" s="61"/>
      <c r="B1" s="226" t="s">
        <v>626</v>
      </c>
      <c r="C1" s="227"/>
      <c r="D1" s="227"/>
      <c r="E1" s="227"/>
      <c r="F1" s="228"/>
    </row>
    <row r="2" spans="1:13" ht="12.75" customHeight="1">
      <c r="A2" s="63"/>
      <c r="B2" s="229"/>
      <c r="C2" s="229"/>
      <c r="D2" s="229"/>
      <c r="E2" s="229"/>
      <c r="F2" s="230"/>
    </row>
    <row r="3" spans="1:13" s="64" customFormat="1" ht="24.95" customHeight="1">
      <c r="A3" s="63"/>
      <c r="B3" s="229"/>
      <c r="C3" s="229"/>
      <c r="D3" s="229"/>
      <c r="E3" s="229"/>
      <c r="F3" s="230"/>
    </row>
    <row r="4" spans="1:13" ht="12.75" customHeight="1">
      <c r="A4" s="63"/>
      <c r="B4" s="229"/>
      <c r="C4" s="229"/>
      <c r="D4" s="229"/>
      <c r="E4" s="229"/>
      <c r="F4" s="230"/>
    </row>
    <row r="5" spans="1:13" ht="20.25">
      <c r="A5" s="63"/>
      <c r="B5" s="65"/>
      <c r="C5" s="65"/>
      <c r="D5" s="65"/>
      <c r="E5" s="66"/>
      <c r="F5" s="67"/>
    </row>
    <row r="6" spans="1:13" ht="12.75">
      <c r="A6" s="63"/>
      <c r="B6" s="62"/>
      <c r="C6" s="62"/>
      <c r="D6" s="68"/>
      <c r="E6" s="69"/>
      <c r="F6" s="70"/>
    </row>
    <row r="7" spans="1:13" ht="29.25" customHeight="1">
      <c r="A7" s="71" t="s">
        <v>0</v>
      </c>
      <c r="B7" s="231"/>
      <c r="C7" s="231"/>
      <c r="D7" s="231"/>
      <c r="E7" s="231"/>
      <c r="F7" s="232"/>
    </row>
    <row r="8" spans="1:13" ht="12.75">
      <c r="A8" s="63"/>
      <c r="B8" s="62"/>
      <c r="C8" s="62"/>
      <c r="D8" s="68"/>
      <c r="E8" s="69"/>
      <c r="F8" s="70"/>
    </row>
    <row r="9" spans="1:13" ht="12.75">
      <c r="A9" s="71" t="s">
        <v>1</v>
      </c>
      <c r="B9" s="233" t="s">
        <v>624</v>
      </c>
      <c r="C9" s="233"/>
      <c r="D9" s="233"/>
      <c r="E9" s="233"/>
      <c r="F9" s="234"/>
    </row>
    <row r="10" spans="1:13" ht="12.75">
      <c r="A10" s="63"/>
      <c r="B10" s="62"/>
      <c r="C10" s="62"/>
      <c r="D10" s="68"/>
      <c r="E10" s="69"/>
      <c r="F10" s="70"/>
    </row>
    <row r="11" spans="1:13" ht="18" customHeight="1">
      <c r="A11" s="235" t="s">
        <v>2</v>
      </c>
      <c r="B11" s="236"/>
      <c r="C11" s="236"/>
      <c r="D11" s="236"/>
      <c r="E11" s="236"/>
      <c r="F11" s="237"/>
    </row>
    <row r="12" spans="1:13" ht="12.75" customHeight="1">
      <c r="A12" s="238" t="s">
        <v>22</v>
      </c>
      <c r="B12" s="239"/>
      <c r="C12" s="239"/>
      <c r="D12" s="239"/>
      <c r="E12" s="239"/>
      <c r="F12" s="240"/>
      <c r="H12" s="64"/>
      <c r="I12" s="64"/>
      <c r="J12" s="64"/>
      <c r="K12" s="64"/>
      <c r="L12" s="64"/>
      <c r="M12" s="64"/>
    </row>
    <row r="13" spans="1:13" ht="12.75" customHeight="1">
      <c r="A13" s="238"/>
      <c r="B13" s="239"/>
      <c r="C13" s="239"/>
      <c r="D13" s="239"/>
      <c r="E13" s="239"/>
      <c r="F13" s="240"/>
    </row>
    <row r="14" spans="1:13" ht="12.75" customHeight="1">
      <c r="A14" s="238"/>
      <c r="B14" s="239"/>
      <c r="C14" s="239"/>
      <c r="D14" s="239"/>
      <c r="E14" s="239"/>
      <c r="F14" s="240"/>
    </row>
    <row r="15" spans="1:13" ht="110.25" customHeight="1">
      <c r="A15" s="241"/>
      <c r="B15" s="242"/>
      <c r="C15" s="242"/>
      <c r="D15" s="242"/>
      <c r="E15" s="242"/>
      <c r="F15" s="243"/>
    </row>
    <row r="16" spans="1:13" s="72" customFormat="1" ht="32.25" customHeight="1">
      <c r="A16" s="216" t="s">
        <v>342</v>
      </c>
      <c r="B16" s="217"/>
      <c r="C16" s="217"/>
      <c r="D16" s="217"/>
      <c r="E16" s="217"/>
      <c r="F16" s="217"/>
      <c r="H16" s="73"/>
      <c r="I16" s="73"/>
      <c r="J16" s="73"/>
      <c r="K16" s="73"/>
      <c r="L16" s="73"/>
      <c r="M16" s="73"/>
    </row>
    <row r="17" spans="1:13" s="72" customFormat="1" ht="32.25" customHeight="1">
      <c r="A17" s="216">
        <v>1289017</v>
      </c>
      <c r="B17" s="217"/>
      <c r="C17" s="217"/>
      <c r="D17" s="217"/>
      <c r="E17" s="217"/>
      <c r="F17" s="217"/>
      <c r="H17" s="73"/>
      <c r="I17" s="73"/>
      <c r="J17" s="73"/>
      <c r="K17" s="73"/>
      <c r="L17" s="73"/>
      <c r="M17" s="73"/>
    </row>
    <row r="18" spans="1:13" s="74" customFormat="1" ht="30" customHeight="1">
      <c r="A18" s="218" t="s">
        <v>343</v>
      </c>
      <c r="B18" s="219"/>
      <c r="C18" s="219"/>
      <c r="D18" s="219"/>
      <c r="E18" s="219"/>
      <c r="F18" s="219"/>
    </row>
    <row r="19" spans="1:13" s="74" customFormat="1" ht="30" customHeight="1">
      <c r="A19" s="75" t="s">
        <v>4</v>
      </c>
      <c r="B19" s="76" t="s">
        <v>26</v>
      </c>
      <c r="C19" s="77" t="s">
        <v>27</v>
      </c>
      <c r="D19" s="77" t="s">
        <v>28</v>
      </c>
      <c r="E19" s="78" t="s">
        <v>29</v>
      </c>
      <c r="F19" s="79" t="s">
        <v>30</v>
      </c>
    </row>
    <row r="20" spans="1:13" s="74" customFormat="1" ht="27.75" customHeight="1">
      <c r="A20" s="80">
        <v>8.01</v>
      </c>
      <c r="B20" s="81" t="s">
        <v>344</v>
      </c>
      <c r="C20" s="82" t="s">
        <v>35</v>
      </c>
      <c r="D20" s="20">
        <v>4</v>
      </c>
      <c r="E20" s="83"/>
      <c r="F20" s="83">
        <f>D20*E20</f>
        <v>0</v>
      </c>
    </row>
    <row r="21" spans="1:13" s="74" customFormat="1" ht="14.25" customHeight="1">
      <c r="A21" s="80">
        <v>8.02</v>
      </c>
      <c r="B21" s="81" t="s">
        <v>345</v>
      </c>
      <c r="C21" s="82" t="s">
        <v>37</v>
      </c>
      <c r="D21" s="20">
        <v>55</v>
      </c>
      <c r="E21" s="83"/>
      <c r="F21" s="83">
        <f t="shared" ref="F21:F22" si="0">D21*E21</f>
        <v>0</v>
      </c>
    </row>
    <row r="22" spans="1:13" s="74" customFormat="1" ht="14.25" customHeight="1">
      <c r="A22" s="80">
        <v>8.0299999999999994</v>
      </c>
      <c r="B22" s="81" t="s">
        <v>346</v>
      </c>
      <c r="C22" s="82" t="s">
        <v>32</v>
      </c>
      <c r="D22" s="20">
        <v>31</v>
      </c>
      <c r="E22" s="83"/>
      <c r="F22" s="83">
        <f t="shared" si="0"/>
        <v>0</v>
      </c>
    </row>
    <row r="23" spans="1:13" s="74" customFormat="1" ht="30" customHeight="1">
      <c r="A23" s="220" t="s">
        <v>245</v>
      </c>
      <c r="B23" s="221"/>
      <c r="C23" s="221"/>
      <c r="D23" s="221"/>
      <c r="E23" s="221"/>
      <c r="F23" s="84">
        <f>SUM(F20:F22)</f>
        <v>0</v>
      </c>
    </row>
    <row r="24" spans="1:13" s="74" customFormat="1" ht="30" customHeight="1">
      <c r="A24" s="218" t="s">
        <v>347</v>
      </c>
      <c r="B24" s="219"/>
      <c r="C24" s="219"/>
      <c r="D24" s="219"/>
      <c r="E24" s="219"/>
      <c r="F24" s="219"/>
    </row>
    <row r="25" spans="1:13" s="74" customFormat="1" ht="30" customHeight="1">
      <c r="A25" s="75" t="s">
        <v>4</v>
      </c>
      <c r="B25" s="76" t="s">
        <v>26</v>
      </c>
      <c r="C25" s="77" t="s">
        <v>27</v>
      </c>
      <c r="D25" s="77" t="s">
        <v>28</v>
      </c>
      <c r="E25" s="78" t="s">
        <v>29</v>
      </c>
      <c r="F25" s="79" t="s">
        <v>30</v>
      </c>
    </row>
    <row r="26" spans="1:13" s="74" customFormat="1" ht="30" customHeight="1">
      <c r="A26" s="80">
        <v>9.01</v>
      </c>
      <c r="B26" s="81" t="s">
        <v>348</v>
      </c>
      <c r="C26" s="82" t="s">
        <v>35</v>
      </c>
      <c r="D26" s="20">
        <v>8</v>
      </c>
      <c r="E26" s="83"/>
      <c r="F26" s="83">
        <f>D26*E26</f>
        <v>0</v>
      </c>
    </row>
    <row r="27" spans="1:13" s="74" customFormat="1" ht="14.25" customHeight="1">
      <c r="A27" s="80">
        <v>9.02</v>
      </c>
      <c r="B27" s="107" t="s">
        <v>349</v>
      </c>
      <c r="C27" s="82" t="s">
        <v>32</v>
      </c>
      <c r="D27" s="20">
        <v>160</v>
      </c>
      <c r="E27" s="83"/>
      <c r="F27" s="83">
        <f t="shared" ref="F27:F30" si="1">D27*E27</f>
        <v>0</v>
      </c>
    </row>
    <row r="28" spans="1:13" s="74" customFormat="1" ht="14.25" customHeight="1">
      <c r="A28" s="80">
        <v>9.0299999999999994</v>
      </c>
      <c r="B28" s="106" t="s">
        <v>350</v>
      </c>
      <c r="C28" s="82" t="s">
        <v>32</v>
      </c>
      <c r="D28" s="20">
        <v>300</v>
      </c>
      <c r="E28" s="83"/>
      <c r="F28" s="83">
        <f t="shared" si="1"/>
        <v>0</v>
      </c>
    </row>
    <row r="29" spans="1:13" s="74" customFormat="1" ht="14.25" customHeight="1">
      <c r="A29" s="80">
        <v>9.0399999999999991</v>
      </c>
      <c r="B29" s="107" t="s">
        <v>351</v>
      </c>
      <c r="C29" s="82" t="s">
        <v>35</v>
      </c>
      <c r="D29" s="20">
        <v>7</v>
      </c>
      <c r="E29" s="83"/>
      <c r="F29" s="83">
        <f t="shared" si="1"/>
        <v>0</v>
      </c>
    </row>
    <row r="30" spans="1:13" s="74" customFormat="1" ht="14.25" customHeight="1">
      <c r="A30" s="80">
        <v>9.0500000000000007</v>
      </c>
      <c r="B30" s="106" t="s">
        <v>352</v>
      </c>
      <c r="C30" s="82" t="s">
        <v>35</v>
      </c>
      <c r="D30" s="20">
        <v>6</v>
      </c>
      <c r="E30" s="83"/>
      <c r="F30" s="83">
        <f t="shared" si="1"/>
        <v>0</v>
      </c>
    </row>
    <row r="31" spans="1:13" s="74" customFormat="1" ht="30" customHeight="1">
      <c r="A31" s="220" t="s">
        <v>245</v>
      </c>
      <c r="B31" s="221"/>
      <c r="C31" s="221"/>
      <c r="D31" s="221"/>
      <c r="E31" s="221"/>
      <c r="F31" s="84">
        <f>SUM(F26:F30)</f>
        <v>0</v>
      </c>
    </row>
    <row r="32" spans="1:13" s="74" customFormat="1" ht="30" customHeight="1">
      <c r="A32" s="222" t="s">
        <v>353</v>
      </c>
      <c r="B32" s="219"/>
      <c r="C32" s="219"/>
      <c r="D32" s="219"/>
      <c r="E32" s="219"/>
      <c r="F32" s="219"/>
    </row>
    <row r="33" spans="1:6" s="74" customFormat="1" ht="30" customHeight="1">
      <c r="A33" s="75" t="s">
        <v>4</v>
      </c>
      <c r="B33" s="76" t="s">
        <v>26</v>
      </c>
      <c r="C33" s="77" t="s">
        <v>27</v>
      </c>
      <c r="D33" s="77" t="s">
        <v>28</v>
      </c>
      <c r="E33" s="78" t="s">
        <v>29</v>
      </c>
      <c r="F33" s="79" t="s">
        <v>30</v>
      </c>
    </row>
    <row r="34" spans="1:6" s="74" customFormat="1" ht="14.25" customHeight="1">
      <c r="A34" s="80">
        <v>10.01</v>
      </c>
      <c r="B34" s="106" t="s">
        <v>354</v>
      </c>
      <c r="C34" s="82" t="s">
        <v>35</v>
      </c>
      <c r="D34" s="20">
        <v>1</v>
      </c>
      <c r="E34" s="83"/>
      <c r="F34" s="83">
        <f>D34*E34</f>
        <v>0</v>
      </c>
    </row>
    <row r="35" spans="1:6" s="74" customFormat="1" ht="14.25" customHeight="1">
      <c r="A35" s="80">
        <v>10.02</v>
      </c>
      <c r="B35" s="107" t="s">
        <v>355</v>
      </c>
      <c r="C35" s="82" t="s">
        <v>35</v>
      </c>
      <c r="D35" s="20">
        <v>1</v>
      </c>
      <c r="E35" s="83"/>
      <c r="F35" s="83">
        <f>D35*E35</f>
        <v>0</v>
      </c>
    </row>
    <row r="36" spans="1:6" s="74" customFormat="1" ht="30" customHeight="1">
      <c r="A36" s="220" t="s">
        <v>245</v>
      </c>
      <c r="B36" s="221"/>
      <c r="C36" s="221"/>
      <c r="D36" s="221"/>
      <c r="E36" s="221"/>
      <c r="F36" s="84">
        <f>SUM(F34:F35)</f>
        <v>0</v>
      </c>
    </row>
    <row r="37" spans="1:6" s="74" customFormat="1" ht="30" customHeight="1">
      <c r="A37" s="210" t="s">
        <v>356</v>
      </c>
      <c r="B37" s="211"/>
      <c r="C37" s="211"/>
      <c r="D37" s="211"/>
      <c r="E37" s="211"/>
      <c r="F37" s="212"/>
    </row>
    <row r="38" spans="1:6" s="74" customFormat="1" ht="30" customHeight="1">
      <c r="A38" s="75" t="s">
        <v>4</v>
      </c>
      <c r="B38" s="76" t="s">
        <v>26</v>
      </c>
      <c r="C38" s="77" t="s">
        <v>27</v>
      </c>
      <c r="D38" s="77" t="s">
        <v>28</v>
      </c>
      <c r="E38" s="78" t="s">
        <v>29</v>
      </c>
      <c r="F38" s="79" t="s">
        <v>30</v>
      </c>
    </row>
    <row r="39" spans="1:6" s="74" customFormat="1" ht="14.25">
      <c r="A39" s="80">
        <v>13.01</v>
      </c>
      <c r="B39" s="85" t="s">
        <v>357</v>
      </c>
      <c r="C39" s="82" t="s">
        <v>32</v>
      </c>
      <c r="D39" s="20">
        <v>10</v>
      </c>
      <c r="E39" s="83"/>
      <c r="F39" s="83">
        <f>D39*E39</f>
        <v>0</v>
      </c>
    </row>
    <row r="40" spans="1:6" s="74" customFormat="1" ht="30" customHeight="1">
      <c r="A40" s="207" t="s">
        <v>245</v>
      </c>
      <c r="B40" s="208"/>
      <c r="C40" s="208"/>
      <c r="D40" s="208"/>
      <c r="E40" s="209"/>
      <c r="F40" s="84">
        <f>SUM(F39)</f>
        <v>0</v>
      </c>
    </row>
    <row r="41" spans="1:6" s="74" customFormat="1" ht="30" customHeight="1">
      <c r="A41" s="218" t="s">
        <v>509</v>
      </c>
      <c r="B41" s="219"/>
      <c r="C41" s="219"/>
      <c r="D41" s="219"/>
      <c r="E41" s="219"/>
      <c r="F41" s="219"/>
    </row>
    <row r="42" spans="1:6" s="74" customFormat="1" ht="30" customHeight="1">
      <c r="A42" s="75" t="s">
        <v>4</v>
      </c>
      <c r="B42" s="76" t="s">
        <v>26</v>
      </c>
      <c r="C42" s="77" t="s">
        <v>27</v>
      </c>
      <c r="D42" s="77" t="s">
        <v>28</v>
      </c>
      <c r="E42" s="78" t="s">
        <v>29</v>
      </c>
      <c r="F42" s="79" t="s">
        <v>30</v>
      </c>
    </row>
    <row r="43" spans="1:6" s="74" customFormat="1" ht="14.25" customHeight="1">
      <c r="A43" s="80">
        <v>15.01</v>
      </c>
      <c r="B43" s="106" t="s">
        <v>508</v>
      </c>
      <c r="C43" s="82" t="s">
        <v>32</v>
      </c>
      <c r="D43" s="20">
        <v>160</v>
      </c>
      <c r="E43" s="83"/>
      <c r="F43" s="83">
        <f>D43*E43</f>
        <v>0</v>
      </c>
    </row>
    <row r="44" spans="1:6" s="74" customFormat="1" ht="28.5" customHeight="1">
      <c r="A44" s="80">
        <v>15.02</v>
      </c>
      <c r="B44" s="107" t="s">
        <v>358</v>
      </c>
      <c r="C44" s="82" t="s">
        <v>32</v>
      </c>
      <c r="D44" s="20">
        <v>182</v>
      </c>
      <c r="E44" s="83"/>
      <c r="F44" s="83">
        <f t="shared" ref="F44:F53" si="2">D44*E44</f>
        <v>0</v>
      </c>
    </row>
    <row r="45" spans="1:6" s="74" customFormat="1" ht="14.25" customHeight="1">
      <c r="A45" s="80">
        <v>15.03</v>
      </c>
      <c r="B45" s="106" t="s">
        <v>359</v>
      </c>
      <c r="C45" s="82" t="s">
        <v>32</v>
      </c>
      <c r="D45" s="20">
        <v>417.6</v>
      </c>
      <c r="E45" s="83"/>
      <c r="F45" s="83">
        <f t="shared" si="2"/>
        <v>0</v>
      </c>
    </row>
    <row r="46" spans="1:6" s="74" customFormat="1" ht="30.75" customHeight="1">
      <c r="A46" s="80">
        <v>15.04</v>
      </c>
      <c r="B46" s="107" t="s">
        <v>360</v>
      </c>
      <c r="C46" s="82" t="s">
        <v>35</v>
      </c>
      <c r="D46" s="20">
        <v>60</v>
      </c>
      <c r="E46" s="83"/>
      <c r="F46" s="83">
        <f t="shared" si="2"/>
        <v>0</v>
      </c>
    </row>
    <row r="47" spans="1:6" s="74" customFormat="1" ht="14.25">
      <c r="A47" s="80">
        <v>15.05</v>
      </c>
      <c r="B47" s="106" t="s">
        <v>361</v>
      </c>
      <c r="C47" s="82" t="s">
        <v>32</v>
      </c>
      <c r="D47" s="20">
        <v>208.3</v>
      </c>
      <c r="E47" s="83"/>
      <c r="F47" s="83">
        <f t="shared" si="2"/>
        <v>0</v>
      </c>
    </row>
    <row r="48" spans="1:6" s="74" customFormat="1" ht="14.25">
      <c r="A48" s="80">
        <v>15.06</v>
      </c>
      <c r="B48" s="106" t="s">
        <v>362</v>
      </c>
      <c r="C48" s="82" t="s">
        <v>35</v>
      </c>
      <c r="D48" s="20">
        <v>60</v>
      </c>
      <c r="E48" s="83"/>
      <c r="F48" s="83">
        <f t="shared" si="2"/>
        <v>0</v>
      </c>
    </row>
    <row r="49" spans="1:6" s="74" customFormat="1" ht="14.25">
      <c r="A49" s="80">
        <v>15.07</v>
      </c>
      <c r="B49" s="85" t="s">
        <v>363</v>
      </c>
      <c r="C49" s="82" t="s">
        <v>32</v>
      </c>
      <c r="D49" s="20">
        <v>559.13</v>
      </c>
      <c r="E49" s="83"/>
      <c r="F49" s="83">
        <f t="shared" si="2"/>
        <v>0</v>
      </c>
    </row>
    <row r="50" spans="1:6" s="74" customFormat="1" ht="27.75" customHeight="1">
      <c r="A50" s="80">
        <v>15.08</v>
      </c>
      <c r="B50" s="107" t="s">
        <v>364</v>
      </c>
      <c r="C50" s="82" t="s">
        <v>35</v>
      </c>
      <c r="D50" s="20">
        <v>15</v>
      </c>
      <c r="E50" s="83"/>
      <c r="F50" s="83">
        <f t="shared" si="2"/>
        <v>0</v>
      </c>
    </row>
    <row r="51" spans="1:6" s="74" customFormat="1" ht="14.25">
      <c r="A51" s="80">
        <v>15.09</v>
      </c>
      <c r="B51" s="106" t="s">
        <v>365</v>
      </c>
      <c r="C51" s="82" t="s">
        <v>32</v>
      </c>
      <c r="D51" s="20">
        <v>70</v>
      </c>
      <c r="E51" s="83"/>
      <c r="F51" s="83">
        <f t="shared" si="2"/>
        <v>0</v>
      </c>
    </row>
    <row r="52" spans="1:6" s="74" customFormat="1" ht="14.25">
      <c r="A52" s="80">
        <v>15.1</v>
      </c>
      <c r="B52" s="106" t="s">
        <v>366</v>
      </c>
      <c r="C52" s="82" t="s">
        <v>32</v>
      </c>
      <c r="D52" s="20">
        <v>2000</v>
      </c>
      <c r="E52" s="83"/>
      <c r="F52" s="83">
        <f t="shared" si="2"/>
        <v>0</v>
      </c>
    </row>
    <row r="53" spans="1:6" s="74" customFormat="1" ht="14.25" customHeight="1">
      <c r="A53" s="80">
        <v>15.11</v>
      </c>
      <c r="B53" s="106" t="s">
        <v>367</v>
      </c>
      <c r="C53" s="82" t="s">
        <v>32</v>
      </c>
      <c r="D53" s="20">
        <v>350</v>
      </c>
      <c r="E53" s="83"/>
      <c r="F53" s="83">
        <f t="shared" si="2"/>
        <v>0</v>
      </c>
    </row>
    <row r="54" spans="1:6" s="74" customFormat="1" ht="30" customHeight="1">
      <c r="A54" s="220" t="s">
        <v>245</v>
      </c>
      <c r="B54" s="221"/>
      <c r="C54" s="221"/>
      <c r="D54" s="221"/>
      <c r="E54" s="221"/>
      <c r="F54" s="84">
        <f>SUM(F43:F53)</f>
        <v>0</v>
      </c>
    </row>
    <row r="55" spans="1:6" s="74" customFormat="1" ht="30" customHeight="1">
      <c r="A55" s="218" t="s">
        <v>368</v>
      </c>
      <c r="B55" s="219"/>
      <c r="C55" s="219"/>
      <c r="D55" s="219"/>
      <c r="E55" s="219"/>
      <c r="F55" s="219"/>
    </row>
    <row r="56" spans="1:6" s="74" customFormat="1" ht="30" customHeight="1">
      <c r="A56" s="75" t="s">
        <v>4</v>
      </c>
      <c r="B56" s="76" t="s">
        <v>26</v>
      </c>
      <c r="C56" s="77" t="s">
        <v>27</v>
      </c>
      <c r="D56" s="77" t="s">
        <v>28</v>
      </c>
      <c r="E56" s="78" t="s">
        <v>29</v>
      </c>
      <c r="F56" s="79" t="s">
        <v>30</v>
      </c>
    </row>
    <row r="57" spans="1:6" s="74" customFormat="1" ht="28.5">
      <c r="A57" s="80">
        <v>19.010000000000002</v>
      </c>
      <c r="B57" s="107" t="s">
        <v>369</v>
      </c>
      <c r="C57" s="82" t="s">
        <v>32</v>
      </c>
      <c r="D57" s="20">
        <v>117</v>
      </c>
      <c r="E57" s="83"/>
      <c r="F57" s="83">
        <f>D57*E57</f>
        <v>0</v>
      </c>
    </row>
    <row r="58" spans="1:6" s="74" customFormat="1" ht="14.25">
      <c r="A58" s="80">
        <v>19.02</v>
      </c>
      <c r="B58" s="106" t="s">
        <v>370</v>
      </c>
      <c r="C58" s="82" t="s">
        <v>32</v>
      </c>
      <c r="D58" s="20">
        <v>273</v>
      </c>
      <c r="E58" s="83"/>
      <c r="F58" s="83">
        <f>D58*E58</f>
        <v>0</v>
      </c>
    </row>
    <row r="59" spans="1:6" s="74" customFormat="1" ht="30" customHeight="1">
      <c r="A59" s="220" t="s">
        <v>245</v>
      </c>
      <c r="B59" s="221"/>
      <c r="C59" s="221"/>
      <c r="D59" s="221"/>
      <c r="E59" s="221"/>
      <c r="F59" s="84">
        <f>SUM(F57:F58)</f>
        <v>0</v>
      </c>
    </row>
    <row r="60" spans="1:6" s="74" customFormat="1" ht="14.25">
      <c r="A60" s="86"/>
      <c r="B60" s="87"/>
      <c r="C60" s="88"/>
      <c r="D60" s="88"/>
      <c r="E60" s="89"/>
      <c r="F60" s="89"/>
    </row>
    <row r="61" spans="1:6" s="74" customFormat="1" ht="30" customHeight="1">
      <c r="A61" s="223" t="s">
        <v>17</v>
      </c>
      <c r="B61" s="223"/>
      <c r="C61" s="223"/>
      <c r="D61" s="223"/>
      <c r="E61" s="223"/>
      <c r="F61" s="223"/>
    </row>
    <row r="62" spans="1:6" s="74" customFormat="1" ht="30" customHeight="1">
      <c r="A62" s="200" t="s">
        <v>18</v>
      </c>
      <c r="B62" s="201"/>
      <c r="C62" s="201"/>
      <c r="D62" s="202"/>
      <c r="E62" s="224">
        <f>SUM(F59,F54,F40,F36,F31,F23)</f>
        <v>0</v>
      </c>
      <c r="F62" s="225"/>
    </row>
    <row r="73" spans="2:2">
      <c r="B73" s="90" t="s">
        <v>371</v>
      </c>
    </row>
  </sheetData>
  <mergeCells count="22">
    <mergeCell ref="A16:F16"/>
    <mergeCell ref="B1:F4"/>
    <mergeCell ref="B7:F7"/>
    <mergeCell ref="B9:F9"/>
    <mergeCell ref="A11:F11"/>
    <mergeCell ref="A12:F15"/>
    <mergeCell ref="A61:F61"/>
    <mergeCell ref="A62:D62"/>
    <mergeCell ref="E62:F62"/>
    <mergeCell ref="A40:E40"/>
    <mergeCell ref="A41:F41"/>
    <mergeCell ref="A54:E54"/>
    <mergeCell ref="A55:F55"/>
    <mergeCell ref="A17:F17"/>
    <mergeCell ref="A18:F18"/>
    <mergeCell ref="A23:E23"/>
    <mergeCell ref="A59:E59"/>
    <mergeCell ref="A24:F24"/>
    <mergeCell ref="A31:E31"/>
    <mergeCell ref="A32:F32"/>
    <mergeCell ref="A36:E36"/>
    <mergeCell ref="A37:F37"/>
  </mergeCells>
  <pageMargins left="0.7" right="0.7" top="0.75" bottom="0.75" header="0.3" footer="0.3"/>
  <pageSetup scale="42"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ED903-94E8-4B18-8699-A97F618B27D2}">
  <dimension ref="A1:DV137"/>
  <sheetViews>
    <sheetView view="pageBreakPreview" zoomScale="80" zoomScaleNormal="80" zoomScaleSheetLayoutView="80" workbookViewId="0">
      <selection activeCell="B1" sqref="B1:F4"/>
    </sheetView>
  </sheetViews>
  <sheetFormatPr defaultColWidth="9.140625" defaultRowHeight="15.75"/>
  <cols>
    <col min="1" max="1" width="16.7109375" style="57" bestFit="1" customWidth="1"/>
    <col min="2" max="2" width="88" style="58" customWidth="1"/>
    <col min="3" max="3" width="9.28515625" style="58" bestFit="1" customWidth="1"/>
    <col min="4" max="4" width="15" style="58" customWidth="1"/>
    <col min="5" max="5" width="15" style="59" customWidth="1"/>
    <col min="6" max="6" width="15" style="60" customWidth="1"/>
  </cols>
  <sheetData>
    <row r="1" spans="1:6" ht="15">
      <c r="A1" s="1"/>
      <c r="B1" s="140" t="s">
        <v>626</v>
      </c>
      <c r="C1" s="141"/>
      <c r="D1" s="141"/>
      <c r="E1" s="141"/>
      <c r="F1" s="142"/>
    </row>
    <row r="2" spans="1:6" ht="15">
      <c r="A2" s="2"/>
      <c r="B2" s="143"/>
      <c r="C2" s="143"/>
      <c r="D2" s="143"/>
      <c r="E2" s="143"/>
      <c r="F2" s="144"/>
    </row>
    <row r="3" spans="1:6" s="3" customFormat="1" ht="24.95" customHeight="1">
      <c r="A3" s="2"/>
      <c r="B3" s="143"/>
      <c r="C3" s="143"/>
      <c r="D3" s="143"/>
      <c r="E3" s="143"/>
      <c r="F3" s="144"/>
    </row>
    <row r="4" spans="1:6" ht="15">
      <c r="A4" s="2"/>
      <c r="B4" s="143"/>
      <c r="C4" s="143"/>
      <c r="D4" s="143"/>
      <c r="E4" s="143"/>
      <c r="F4" s="144"/>
    </row>
    <row r="5" spans="1:6" ht="20.25">
      <c r="A5" s="2"/>
      <c r="B5" s="4"/>
      <c r="C5" s="4"/>
      <c r="D5" s="4"/>
      <c r="E5" s="5"/>
      <c r="F5" s="6"/>
    </row>
    <row r="6" spans="1:6" ht="15">
      <c r="A6" s="2"/>
      <c r="B6"/>
      <c r="C6"/>
      <c r="D6" s="7"/>
      <c r="E6" s="8"/>
      <c r="F6" s="9"/>
    </row>
    <row r="7" spans="1:6" ht="29.25" customHeight="1">
      <c r="A7" s="10" t="s">
        <v>0</v>
      </c>
      <c r="B7" s="145"/>
      <c r="C7" s="145"/>
      <c r="D7" s="145"/>
      <c r="E7" s="145"/>
      <c r="F7" s="146"/>
    </row>
    <row r="8" spans="1:6" ht="15">
      <c r="A8" s="2"/>
      <c r="B8"/>
      <c r="C8"/>
      <c r="D8" s="7"/>
      <c r="E8" s="8"/>
      <c r="F8" s="9"/>
    </row>
    <row r="9" spans="1:6" ht="15">
      <c r="A9" s="10" t="s">
        <v>1</v>
      </c>
      <c r="B9" s="147" t="s">
        <v>624</v>
      </c>
      <c r="C9" s="147"/>
      <c r="D9" s="147"/>
      <c r="E9" s="147"/>
      <c r="F9" s="148"/>
    </row>
    <row r="10" spans="1:6" ht="15">
      <c r="A10" s="2"/>
      <c r="B10"/>
      <c r="C10"/>
      <c r="D10" s="7"/>
      <c r="E10" s="8"/>
      <c r="F10" s="9"/>
    </row>
    <row r="11" spans="1:6" ht="18" customHeight="1">
      <c r="A11" s="149" t="s">
        <v>2</v>
      </c>
      <c r="B11" s="150"/>
      <c r="C11" s="150"/>
      <c r="D11" s="150"/>
      <c r="E11" s="150"/>
      <c r="F11" s="151"/>
    </row>
    <row r="12" spans="1:6" ht="15">
      <c r="A12" s="152" t="s">
        <v>22</v>
      </c>
      <c r="B12" s="153"/>
      <c r="C12" s="153"/>
      <c r="D12" s="153"/>
      <c r="E12" s="153"/>
      <c r="F12" s="154"/>
    </row>
    <row r="13" spans="1:6" ht="15">
      <c r="A13" s="152"/>
      <c r="B13" s="153"/>
      <c r="C13" s="153"/>
      <c r="D13" s="153"/>
      <c r="E13" s="153"/>
      <c r="F13" s="154"/>
    </row>
    <row r="14" spans="1:6" ht="15">
      <c r="A14" s="152"/>
      <c r="B14" s="153"/>
      <c r="C14" s="153"/>
      <c r="D14" s="153"/>
      <c r="E14" s="153"/>
      <c r="F14" s="154"/>
    </row>
    <row r="15" spans="1:6" ht="154.5" customHeight="1">
      <c r="A15" s="155"/>
      <c r="B15" s="156"/>
      <c r="C15" s="156"/>
      <c r="D15" s="156"/>
      <c r="E15" s="156"/>
      <c r="F15" s="161"/>
    </row>
    <row r="16" spans="1:6" s="11" customFormat="1" ht="30" customHeight="1">
      <c r="A16" s="178" t="s">
        <v>372</v>
      </c>
      <c r="B16" s="179"/>
      <c r="C16" s="179"/>
      <c r="D16" s="179"/>
      <c r="E16" s="179"/>
      <c r="F16" s="179"/>
    </row>
    <row r="17" spans="1:6" s="94" customFormat="1" ht="30" customHeight="1">
      <c r="A17" s="180" t="s">
        <v>373</v>
      </c>
      <c r="B17" s="181"/>
      <c r="C17" s="181"/>
      <c r="D17" s="181"/>
      <c r="E17" s="181"/>
      <c r="F17" s="181"/>
    </row>
    <row r="18" spans="1:6" ht="30" customHeight="1">
      <c r="A18" s="165" t="s">
        <v>41</v>
      </c>
      <c r="B18" s="166"/>
      <c r="C18" s="166"/>
      <c r="D18" s="166"/>
      <c r="E18" s="166"/>
      <c r="F18" s="167"/>
    </row>
    <row r="19" spans="1:6" s="51" customFormat="1" ht="45">
      <c r="A19" s="12" t="s">
        <v>4</v>
      </c>
      <c r="B19" s="13" t="s">
        <v>26</v>
      </c>
      <c r="C19" s="14" t="s">
        <v>27</v>
      </c>
      <c r="D19" s="14" t="s">
        <v>28</v>
      </c>
      <c r="E19" s="15" t="s">
        <v>29</v>
      </c>
      <c r="F19" s="16" t="s">
        <v>30</v>
      </c>
    </row>
    <row r="20" spans="1:6" ht="15.75" customHeight="1">
      <c r="A20" s="29">
        <v>1.01</v>
      </c>
      <c r="B20" s="52" t="s">
        <v>374</v>
      </c>
      <c r="C20" s="31" t="s">
        <v>35</v>
      </c>
      <c r="D20" s="108">
        <v>5</v>
      </c>
      <c r="E20" s="21"/>
      <c r="F20" s="21">
        <f>D20*E20</f>
        <v>0</v>
      </c>
    </row>
    <row r="21" spans="1:6" ht="28.5">
      <c r="A21" s="29">
        <v>1.02</v>
      </c>
      <c r="B21" s="18" t="s">
        <v>510</v>
      </c>
      <c r="C21" s="31" t="s">
        <v>35</v>
      </c>
      <c r="D21" s="108">
        <v>1</v>
      </c>
      <c r="E21" s="21"/>
      <c r="F21" s="21">
        <f t="shared" ref="F21:F44" si="0">D21*E21</f>
        <v>0</v>
      </c>
    </row>
    <row r="22" spans="1:6" ht="15">
      <c r="A22" s="29">
        <v>1.03</v>
      </c>
      <c r="B22" s="46" t="s">
        <v>375</v>
      </c>
      <c r="C22" s="31" t="s">
        <v>35</v>
      </c>
      <c r="D22" s="108">
        <v>3</v>
      </c>
      <c r="E22" s="21"/>
      <c r="F22" s="21">
        <f t="shared" si="0"/>
        <v>0</v>
      </c>
    </row>
    <row r="23" spans="1:6" ht="15.75" customHeight="1">
      <c r="A23" s="29">
        <v>1.04</v>
      </c>
      <c r="B23" s="46" t="s">
        <v>376</v>
      </c>
      <c r="C23" s="31" t="s">
        <v>35</v>
      </c>
      <c r="D23" s="108">
        <v>1</v>
      </c>
      <c r="E23" s="21"/>
      <c r="F23" s="21">
        <f t="shared" si="0"/>
        <v>0</v>
      </c>
    </row>
    <row r="24" spans="1:6" ht="15.75" customHeight="1">
      <c r="A24" s="29">
        <v>1.05</v>
      </c>
      <c r="B24" s="18" t="s">
        <v>377</v>
      </c>
      <c r="C24" s="31" t="s">
        <v>35</v>
      </c>
      <c r="D24" s="108">
        <v>2</v>
      </c>
      <c r="E24" s="21"/>
      <c r="F24" s="21">
        <f t="shared" si="0"/>
        <v>0</v>
      </c>
    </row>
    <row r="25" spans="1:6" ht="15.75" customHeight="1">
      <c r="A25" s="29">
        <v>1.06</v>
      </c>
      <c r="B25" s="46" t="s">
        <v>378</v>
      </c>
      <c r="C25" s="31" t="s">
        <v>35</v>
      </c>
      <c r="D25" s="108">
        <v>2</v>
      </c>
      <c r="E25" s="21"/>
      <c r="F25" s="21">
        <f t="shared" si="0"/>
        <v>0</v>
      </c>
    </row>
    <row r="26" spans="1:6" ht="15.75" customHeight="1">
      <c r="A26" s="29">
        <v>1.07</v>
      </c>
      <c r="B26" s="46" t="s">
        <v>379</v>
      </c>
      <c r="C26" s="31" t="s">
        <v>35</v>
      </c>
      <c r="D26" s="108">
        <v>2</v>
      </c>
      <c r="E26" s="21"/>
      <c r="F26" s="21">
        <f t="shared" si="0"/>
        <v>0</v>
      </c>
    </row>
    <row r="27" spans="1:6" ht="15.75" customHeight="1">
      <c r="A27" s="29">
        <v>1.08</v>
      </c>
      <c r="B27" s="23" t="s">
        <v>380</v>
      </c>
      <c r="C27" s="19" t="s">
        <v>35</v>
      </c>
      <c r="D27" s="109">
        <v>1</v>
      </c>
      <c r="E27" s="21"/>
      <c r="F27" s="21">
        <f t="shared" si="0"/>
        <v>0</v>
      </c>
    </row>
    <row r="28" spans="1:6" ht="15.75" customHeight="1">
      <c r="A28" s="29">
        <v>1.0900000000000001</v>
      </c>
      <c r="B28" s="23" t="s">
        <v>511</v>
      </c>
      <c r="C28" s="19" t="s">
        <v>35</v>
      </c>
      <c r="D28" s="109">
        <v>3</v>
      </c>
      <c r="E28" s="21"/>
      <c r="F28" s="21">
        <f t="shared" si="0"/>
        <v>0</v>
      </c>
    </row>
    <row r="29" spans="1:6" ht="15.75" customHeight="1">
      <c r="A29" s="29">
        <v>1.1000000000000001</v>
      </c>
      <c r="B29" s="18" t="s">
        <v>381</v>
      </c>
      <c r="C29" s="31" t="s">
        <v>35</v>
      </c>
      <c r="D29" s="108">
        <v>1</v>
      </c>
      <c r="E29" s="21"/>
      <c r="F29" s="21">
        <f t="shared" si="0"/>
        <v>0</v>
      </c>
    </row>
    <row r="30" spans="1:6" ht="42.75">
      <c r="A30" s="29">
        <v>1.1100000000000001</v>
      </c>
      <c r="B30" s="18" t="s">
        <v>382</v>
      </c>
      <c r="C30" s="31" t="s">
        <v>35</v>
      </c>
      <c r="D30" s="108">
        <v>2</v>
      </c>
      <c r="E30" s="21"/>
      <c r="F30" s="21">
        <f t="shared" si="0"/>
        <v>0</v>
      </c>
    </row>
    <row r="31" spans="1:6" ht="42.75">
      <c r="A31" s="29">
        <v>1.1200000000000001</v>
      </c>
      <c r="B31" s="18" t="s">
        <v>383</v>
      </c>
      <c r="C31" s="19" t="s">
        <v>37</v>
      </c>
      <c r="D31" s="109">
        <v>504</v>
      </c>
      <c r="E31" s="21"/>
      <c r="F31" s="21">
        <f t="shared" si="0"/>
        <v>0</v>
      </c>
    </row>
    <row r="32" spans="1:6" ht="15.75" customHeight="1">
      <c r="A32" s="29">
        <v>1.1299999999999999</v>
      </c>
      <c r="B32" s="23" t="s">
        <v>384</v>
      </c>
      <c r="C32" s="19" t="s">
        <v>35</v>
      </c>
      <c r="D32" s="109">
        <v>2</v>
      </c>
      <c r="E32" s="21"/>
      <c r="F32" s="21">
        <f t="shared" si="0"/>
        <v>0</v>
      </c>
    </row>
    <row r="33" spans="1:6" ht="15.75" customHeight="1">
      <c r="A33" s="29">
        <v>1.1399999999999999</v>
      </c>
      <c r="B33" s="23" t="s">
        <v>385</v>
      </c>
      <c r="C33" s="19" t="s">
        <v>35</v>
      </c>
      <c r="D33" s="109">
        <v>2</v>
      </c>
      <c r="E33" s="21"/>
      <c r="F33" s="21">
        <f t="shared" si="0"/>
        <v>0</v>
      </c>
    </row>
    <row r="34" spans="1:6" ht="45.6" customHeight="1">
      <c r="A34" s="29">
        <v>1.1499999999999999</v>
      </c>
      <c r="B34" s="18" t="s">
        <v>386</v>
      </c>
      <c r="C34" s="31" t="s">
        <v>35</v>
      </c>
      <c r="D34" s="108">
        <v>1</v>
      </c>
      <c r="E34" s="21"/>
      <c r="F34" s="21">
        <f t="shared" si="0"/>
        <v>0</v>
      </c>
    </row>
    <row r="35" spans="1:6" ht="35.450000000000003" customHeight="1">
      <c r="A35" s="29">
        <v>1.1599999999999999</v>
      </c>
      <c r="B35" s="46" t="s">
        <v>387</v>
      </c>
      <c r="C35" s="31" t="s">
        <v>35</v>
      </c>
      <c r="D35" s="108">
        <v>1</v>
      </c>
      <c r="E35" s="21"/>
      <c r="F35" s="21">
        <f t="shared" si="0"/>
        <v>0</v>
      </c>
    </row>
    <row r="36" spans="1:6" ht="42.75">
      <c r="A36" s="29">
        <v>1.17</v>
      </c>
      <c r="B36" s="52" t="s">
        <v>388</v>
      </c>
      <c r="C36" s="31" t="s">
        <v>35</v>
      </c>
      <c r="D36" s="108">
        <v>1</v>
      </c>
      <c r="E36" s="21"/>
      <c r="F36" s="21">
        <f t="shared" si="0"/>
        <v>0</v>
      </c>
    </row>
    <row r="37" spans="1:6" ht="15.75" customHeight="1">
      <c r="A37" s="29">
        <v>1.18</v>
      </c>
      <c r="B37" s="18" t="s">
        <v>389</v>
      </c>
      <c r="C37" s="31" t="s">
        <v>35</v>
      </c>
      <c r="D37" s="108">
        <v>2</v>
      </c>
      <c r="E37" s="21"/>
      <c r="F37" s="21">
        <f t="shared" si="0"/>
        <v>0</v>
      </c>
    </row>
    <row r="38" spans="1:6" ht="15.75" customHeight="1">
      <c r="A38" s="29">
        <v>1.19</v>
      </c>
      <c r="B38" s="46" t="s">
        <v>390</v>
      </c>
      <c r="C38" s="31" t="s">
        <v>32</v>
      </c>
      <c r="D38" s="108">
        <v>65</v>
      </c>
      <c r="E38" s="21"/>
      <c r="F38" s="21">
        <f t="shared" si="0"/>
        <v>0</v>
      </c>
    </row>
    <row r="39" spans="1:6" ht="15.75" customHeight="1">
      <c r="A39" s="29">
        <v>1.2</v>
      </c>
      <c r="B39" s="46" t="s">
        <v>391</v>
      </c>
      <c r="C39" s="31" t="s">
        <v>35</v>
      </c>
      <c r="D39" s="108">
        <v>4</v>
      </c>
      <c r="E39" s="21"/>
      <c r="F39" s="21">
        <f t="shared" si="0"/>
        <v>0</v>
      </c>
    </row>
    <row r="40" spans="1:6" ht="15.75" customHeight="1">
      <c r="A40" s="29">
        <v>1.21</v>
      </c>
      <c r="B40" s="95" t="s">
        <v>392</v>
      </c>
      <c r="C40" s="19" t="s">
        <v>32</v>
      </c>
      <c r="D40" s="109">
        <v>10</v>
      </c>
      <c r="E40" s="21"/>
      <c r="F40" s="21">
        <f t="shared" si="0"/>
        <v>0</v>
      </c>
    </row>
    <row r="41" spans="1:6" ht="15.75" customHeight="1">
      <c r="A41" s="29">
        <v>1.22</v>
      </c>
      <c r="B41" s="23" t="s">
        <v>512</v>
      </c>
      <c r="C41" s="19" t="s">
        <v>35</v>
      </c>
      <c r="D41" s="110">
        <v>2</v>
      </c>
      <c r="E41" s="21"/>
      <c r="F41" s="21">
        <f t="shared" si="0"/>
        <v>0</v>
      </c>
    </row>
    <row r="42" spans="1:6" ht="45.95" customHeight="1">
      <c r="A42" s="29">
        <v>1.23</v>
      </c>
      <c r="B42" s="18" t="s">
        <v>393</v>
      </c>
      <c r="C42" s="31" t="s">
        <v>35</v>
      </c>
      <c r="D42" s="108">
        <v>1</v>
      </c>
      <c r="E42" s="21"/>
      <c r="F42" s="21">
        <f t="shared" si="0"/>
        <v>0</v>
      </c>
    </row>
    <row r="43" spans="1:6" ht="15.75" customHeight="1">
      <c r="A43" s="29">
        <v>1.24</v>
      </c>
      <c r="B43" s="46" t="s">
        <v>394</v>
      </c>
      <c r="C43" s="31" t="s">
        <v>32</v>
      </c>
      <c r="D43" s="108">
        <v>23</v>
      </c>
      <c r="E43" s="21"/>
      <c r="F43" s="21">
        <f t="shared" si="0"/>
        <v>0</v>
      </c>
    </row>
    <row r="44" spans="1:6" ht="15.75" customHeight="1">
      <c r="A44" s="29">
        <v>1.25</v>
      </c>
      <c r="B44" s="46" t="s">
        <v>395</v>
      </c>
      <c r="C44" s="31" t="s">
        <v>35</v>
      </c>
      <c r="D44" s="108">
        <v>1</v>
      </c>
      <c r="E44" s="21"/>
      <c r="F44" s="21">
        <f t="shared" si="0"/>
        <v>0</v>
      </c>
    </row>
    <row r="45" spans="1:6" ht="30" customHeight="1">
      <c r="A45" s="190" t="s">
        <v>245</v>
      </c>
      <c r="B45" s="191"/>
      <c r="C45" s="191"/>
      <c r="D45" s="191"/>
      <c r="E45" s="191"/>
      <c r="F45" s="26">
        <f>SUM(F20:F44)</f>
        <v>0</v>
      </c>
    </row>
    <row r="46" spans="1:6" ht="30" customHeight="1">
      <c r="A46" s="188" t="s">
        <v>396</v>
      </c>
      <c r="B46" s="189"/>
      <c r="C46" s="189"/>
      <c r="D46" s="189"/>
      <c r="E46" s="189"/>
      <c r="F46" s="189"/>
    </row>
    <row r="47" spans="1:6" ht="45">
      <c r="A47" s="12" t="s">
        <v>4</v>
      </c>
      <c r="B47" s="13" t="s">
        <v>26</v>
      </c>
      <c r="C47" s="14" t="s">
        <v>27</v>
      </c>
      <c r="D47" s="14" t="s">
        <v>28</v>
      </c>
      <c r="E47" s="15" t="s">
        <v>29</v>
      </c>
      <c r="F47" s="16" t="s">
        <v>30</v>
      </c>
    </row>
    <row r="48" spans="1:6" ht="15.75" customHeight="1">
      <c r="A48" s="22">
        <v>2.0099999999999998</v>
      </c>
      <c r="B48" s="23" t="s">
        <v>625</v>
      </c>
      <c r="C48" s="19" t="s">
        <v>32</v>
      </c>
      <c r="D48" s="110">
        <v>110</v>
      </c>
      <c r="E48" s="21"/>
      <c r="F48" s="21">
        <f t="shared" ref="F48:F76" si="1">D48*E48</f>
        <v>0</v>
      </c>
    </row>
    <row r="49" spans="1:6" ht="15.75" customHeight="1">
      <c r="A49" s="22">
        <v>2.02</v>
      </c>
      <c r="B49" s="111" t="s">
        <v>513</v>
      </c>
      <c r="C49" s="31" t="s">
        <v>37</v>
      </c>
      <c r="D49" s="108">
        <v>2408</v>
      </c>
      <c r="E49" s="21"/>
      <c r="F49" s="21">
        <f t="shared" si="1"/>
        <v>0</v>
      </c>
    </row>
    <row r="50" spans="1:6" ht="15.75" customHeight="1">
      <c r="A50" s="29">
        <v>2.0299999999999998</v>
      </c>
      <c r="B50" s="111" t="s">
        <v>397</v>
      </c>
      <c r="C50" s="31" t="s">
        <v>37</v>
      </c>
      <c r="D50" s="108">
        <v>1800</v>
      </c>
      <c r="E50" s="21"/>
      <c r="F50" s="21">
        <f t="shared" si="1"/>
        <v>0</v>
      </c>
    </row>
    <row r="51" spans="1:6" ht="15.75" customHeight="1">
      <c r="A51" s="29">
        <v>2.04</v>
      </c>
      <c r="B51" s="46" t="s">
        <v>514</v>
      </c>
      <c r="C51" s="19" t="s">
        <v>37</v>
      </c>
      <c r="D51" s="109">
        <v>1500</v>
      </c>
      <c r="E51" s="21"/>
      <c r="F51" s="21">
        <f t="shared" si="1"/>
        <v>0</v>
      </c>
    </row>
    <row r="52" spans="1:6" ht="15.75" customHeight="1">
      <c r="A52" s="22">
        <v>2.0499999999999998</v>
      </c>
      <c r="B52" s="46" t="s">
        <v>515</v>
      </c>
      <c r="C52" s="19" t="s">
        <v>37</v>
      </c>
      <c r="D52" s="109">
        <v>1500</v>
      </c>
      <c r="E52" s="21"/>
      <c r="F52" s="21">
        <f t="shared" si="1"/>
        <v>0</v>
      </c>
    </row>
    <row r="53" spans="1:6" s="112" customFormat="1" ht="15.75" customHeight="1">
      <c r="A53" s="29">
        <v>2.06</v>
      </c>
      <c r="B53" s="23" t="s">
        <v>516</v>
      </c>
      <c r="C53" s="19" t="s">
        <v>32</v>
      </c>
      <c r="D53" s="109">
        <v>174</v>
      </c>
      <c r="E53" s="21"/>
      <c r="F53" s="21">
        <f t="shared" si="1"/>
        <v>0</v>
      </c>
    </row>
    <row r="54" spans="1:6" s="112" customFormat="1" ht="15.75" customHeight="1">
      <c r="A54" s="22">
        <v>2.0699999999999998</v>
      </c>
      <c r="B54" s="23" t="s">
        <v>517</v>
      </c>
      <c r="C54" s="19" t="s">
        <v>32</v>
      </c>
      <c r="D54" s="109">
        <v>174</v>
      </c>
      <c r="E54" s="21"/>
      <c r="F54" s="21">
        <f t="shared" si="1"/>
        <v>0</v>
      </c>
    </row>
    <row r="55" spans="1:6" ht="15.75" customHeight="1">
      <c r="A55" s="29">
        <v>2.08</v>
      </c>
      <c r="B55" s="23" t="s">
        <v>398</v>
      </c>
      <c r="C55" s="31" t="s">
        <v>35</v>
      </c>
      <c r="D55" s="108">
        <v>1</v>
      </c>
      <c r="E55" s="21"/>
      <c r="F55" s="21">
        <f t="shared" si="1"/>
        <v>0</v>
      </c>
    </row>
    <row r="56" spans="1:6" ht="15.75" customHeight="1">
      <c r="A56" s="22">
        <v>2.09</v>
      </c>
      <c r="B56" s="23" t="s">
        <v>518</v>
      </c>
      <c r="C56" s="31" t="s">
        <v>35</v>
      </c>
      <c r="D56" s="108">
        <v>1</v>
      </c>
      <c r="E56" s="21"/>
      <c r="F56" s="21">
        <f t="shared" si="1"/>
        <v>0</v>
      </c>
    </row>
    <row r="57" spans="1:6" ht="15.75" customHeight="1">
      <c r="A57" s="29">
        <v>2.1</v>
      </c>
      <c r="B57" s="23" t="s">
        <v>399</v>
      </c>
      <c r="C57" s="19" t="s">
        <v>35</v>
      </c>
      <c r="D57" s="109">
        <v>5</v>
      </c>
      <c r="E57" s="21"/>
      <c r="F57" s="21">
        <f t="shared" si="1"/>
        <v>0</v>
      </c>
    </row>
    <row r="58" spans="1:6" ht="15.75" customHeight="1">
      <c r="A58" s="22">
        <v>2.11</v>
      </c>
      <c r="B58" s="18" t="s">
        <v>400</v>
      </c>
      <c r="C58" s="31" t="s">
        <v>35</v>
      </c>
      <c r="D58" s="108">
        <v>2</v>
      </c>
      <c r="E58" s="21"/>
      <c r="F58" s="21">
        <f t="shared" si="1"/>
        <v>0</v>
      </c>
    </row>
    <row r="59" spans="1:6" ht="15.75" customHeight="1">
      <c r="A59" s="29">
        <v>2.12</v>
      </c>
      <c r="B59" s="18" t="s">
        <v>519</v>
      </c>
      <c r="C59" s="31" t="s">
        <v>35</v>
      </c>
      <c r="D59" s="108">
        <v>10</v>
      </c>
      <c r="E59" s="21"/>
      <c r="F59" s="21">
        <f t="shared" si="1"/>
        <v>0</v>
      </c>
    </row>
    <row r="60" spans="1:6" ht="15.75" customHeight="1">
      <c r="A60" s="22">
        <v>2.13</v>
      </c>
      <c r="B60" s="23" t="s">
        <v>401</v>
      </c>
      <c r="C60" s="19" t="s">
        <v>35</v>
      </c>
      <c r="D60" s="109">
        <v>8</v>
      </c>
      <c r="E60" s="21"/>
      <c r="F60" s="21">
        <f t="shared" si="1"/>
        <v>0</v>
      </c>
    </row>
    <row r="61" spans="1:6" ht="15.75" customHeight="1">
      <c r="A61" s="29">
        <v>2.14</v>
      </c>
      <c r="B61" s="113" t="s">
        <v>402</v>
      </c>
      <c r="C61" s="19" t="s">
        <v>35</v>
      </c>
      <c r="D61" s="109">
        <v>1</v>
      </c>
      <c r="E61" s="21"/>
      <c r="F61" s="21">
        <f t="shared" si="1"/>
        <v>0</v>
      </c>
    </row>
    <row r="62" spans="1:6" ht="15">
      <c r="A62" s="22">
        <v>2.15</v>
      </c>
      <c r="B62" s="111" t="s">
        <v>521</v>
      </c>
      <c r="C62" s="114" t="s">
        <v>35</v>
      </c>
      <c r="D62" s="115">
        <v>3</v>
      </c>
      <c r="E62" s="21"/>
      <c r="F62" s="21">
        <f t="shared" si="1"/>
        <v>0</v>
      </c>
    </row>
    <row r="63" spans="1:6" ht="15">
      <c r="A63" s="29">
        <v>2.16</v>
      </c>
      <c r="B63" s="111" t="s">
        <v>522</v>
      </c>
      <c r="C63" s="114" t="s">
        <v>35</v>
      </c>
      <c r="D63" s="115">
        <v>1</v>
      </c>
      <c r="E63" s="21"/>
      <c r="F63" s="21">
        <f t="shared" si="1"/>
        <v>0</v>
      </c>
    </row>
    <row r="64" spans="1:6" ht="15">
      <c r="A64" s="22">
        <v>2.17</v>
      </c>
      <c r="B64" s="111" t="s">
        <v>523</v>
      </c>
      <c r="C64" s="114" t="s">
        <v>35</v>
      </c>
      <c r="D64" s="115">
        <v>2</v>
      </c>
      <c r="E64" s="21"/>
      <c r="F64" s="21">
        <f t="shared" si="1"/>
        <v>0</v>
      </c>
    </row>
    <row r="65" spans="1:126" ht="15">
      <c r="A65" s="29">
        <v>2.1800000000000002</v>
      </c>
      <c r="B65" s="111" t="s">
        <v>524</v>
      </c>
      <c r="C65" s="114" t="s">
        <v>35</v>
      </c>
      <c r="D65" s="115">
        <v>2</v>
      </c>
      <c r="E65" s="21"/>
      <c r="F65" s="21">
        <f t="shared" si="1"/>
        <v>0</v>
      </c>
    </row>
    <row r="66" spans="1:126" ht="15">
      <c r="A66" s="22">
        <v>2.19</v>
      </c>
      <c r="B66" s="111" t="s">
        <v>525</v>
      </c>
      <c r="C66" s="114" t="s">
        <v>35</v>
      </c>
      <c r="D66" s="115">
        <v>1</v>
      </c>
      <c r="E66" s="21"/>
      <c r="F66" s="21">
        <f t="shared" si="1"/>
        <v>0</v>
      </c>
    </row>
    <row r="67" spans="1:126" ht="15">
      <c r="A67" s="29">
        <v>2.2000000000000002</v>
      </c>
      <c r="B67" s="116" t="s">
        <v>526</v>
      </c>
      <c r="C67" s="31" t="s">
        <v>35</v>
      </c>
      <c r="D67" s="108">
        <v>2</v>
      </c>
      <c r="E67" s="21"/>
      <c r="F67" s="21">
        <f t="shared" si="1"/>
        <v>0</v>
      </c>
    </row>
    <row r="68" spans="1:126" ht="15">
      <c r="A68" s="22">
        <v>2.21</v>
      </c>
      <c r="B68" s="116" t="s">
        <v>527</v>
      </c>
      <c r="C68" s="31" t="s">
        <v>35</v>
      </c>
      <c r="D68" s="108">
        <v>1</v>
      </c>
      <c r="E68" s="21"/>
      <c r="F68" s="21">
        <f t="shared" si="1"/>
        <v>0</v>
      </c>
    </row>
    <row r="69" spans="1:126" ht="15">
      <c r="A69" s="29">
        <v>2.2200000000000002</v>
      </c>
      <c r="B69" s="111" t="s">
        <v>528</v>
      </c>
      <c r="C69" s="114" t="s">
        <v>35</v>
      </c>
      <c r="D69" s="115">
        <v>2</v>
      </c>
      <c r="E69" s="21"/>
      <c r="F69" s="21">
        <f t="shared" si="1"/>
        <v>0</v>
      </c>
    </row>
    <row r="70" spans="1:126" ht="15.75" customHeight="1">
      <c r="A70" s="22">
        <v>2.23</v>
      </c>
      <c r="B70" s="113" t="s">
        <v>529</v>
      </c>
      <c r="C70" s="19" t="s">
        <v>35</v>
      </c>
      <c r="D70" s="109">
        <v>1</v>
      </c>
      <c r="E70" s="21"/>
      <c r="F70" s="21">
        <f t="shared" si="1"/>
        <v>0</v>
      </c>
    </row>
    <row r="71" spans="1:126" ht="15.75" customHeight="1">
      <c r="A71" s="29">
        <v>2.2400000000000002</v>
      </c>
      <c r="B71" s="116" t="s">
        <v>530</v>
      </c>
      <c r="C71" s="31" t="s">
        <v>35</v>
      </c>
      <c r="D71" s="108">
        <v>1</v>
      </c>
      <c r="E71" s="21"/>
      <c r="F71" s="21">
        <f t="shared" si="1"/>
        <v>0</v>
      </c>
    </row>
    <row r="72" spans="1:126" ht="15.75" customHeight="1">
      <c r="A72" s="22">
        <v>2.2500000000000102</v>
      </c>
      <c r="B72" s="46" t="s">
        <v>531</v>
      </c>
      <c r="C72" s="31" t="s">
        <v>35</v>
      </c>
      <c r="D72" s="108">
        <v>1</v>
      </c>
      <c r="E72" s="21"/>
      <c r="F72" s="21">
        <f t="shared" si="1"/>
        <v>0</v>
      </c>
    </row>
    <row r="73" spans="1:126" s="39" customFormat="1" ht="15.75" customHeight="1">
      <c r="A73" s="29">
        <v>2.26000000000001</v>
      </c>
      <c r="B73" s="46" t="s">
        <v>403</v>
      </c>
      <c r="C73" s="31" t="s">
        <v>35</v>
      </c>
      <c r="D73" s="108">
        <v>3</v>
      </c>
      <c r="E73" s="21"/>
      <c r="F73" s="21">
        <f t="shared" si="1"/>
        <v>0</v>
      </c>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row>
    <row r="74" spans="1:126" s="39" customFormat="1" ht="15.75" customHeight="1">
      <c r="A74" s="22">
        <v>2.2700000000000098</v>
      </c>
      <c r="B74" s="46" t="s">
        <v>532</v>
      </c>
      <c r="C74" s="31" t="s">
        <v>35</v>
      </c>
      <c r="D74" s="108">
        <v>14</v>
      </c>
      <c r="E74" s="21"/>
      <c r="F74" s="21">
        <f t="shared" si="1"/>
        <v>0</v>
      </c>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row>
    <row r="75" spans="1:126" s="39" customFormat="1" ht="15.75" customHeight="1">
      <c r="A75" s="29">
        <v>2.28000000000001</v>
      </c>
      <c r="B75" s="46" t="s">
        <v>533</v>
      </c>
      <c r="C75" s="31" t="s">
        <v>35</v>
      </c>
      <c r="D75" s="108">
        <v>22</v>
      </c>
      <c r="E75" s="21"/>
      <c r="F75" s="21">
        <f t="shared" si="1"/>
        <v>0</v>
      </c>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row>
    <row r="76" spans="1:126" s="39" customFormat="1" ht="15.75" customHeight="1">
      <c r="A76" s="22">
        <v>2.2900000000000098</v>
      </c>
      <c r="B76" s="46" t="s">
        <v>534</v>
      </c>
      <c r="C76" s="31"/>
      <c r="D76" s="108"/>
      <c r="E76" s="21"/>
      <c r="F76" s="21">
        <f t="shared" si="1"/>
        <v>0</v>
      </c>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row>
    <row r="77" spans="1:126" ht="30" customHeight="1">
      <c r="A77" s="190" t="s">
        <v>245</v>
      </c>
      <c r="B77" s="191"/>
      <c r="C77" s="191"/>
      <c r="D77" s="191"/>
      <c r="E77" s="191"/>
      <c r="F77" s="26">
        <f>SUM(F48:F76)</f>
        <v>0</v>
      </c>
    </row>
    <row r="78" spans="1:126" ht="30" customHeight="1">
      <c r="A78" s="188" t="s">
        <v>535</v>
      </c>
      <c r="B78" s="189"/>
      <c r="C78" s="189"/>
      <c r="D78" s="189"/>
      <c r="E78" s="189"/>
      <c r="F78" s="189"/>
    </row>
    <row r="79" spans="1:126" ht="45">
      <c r="A79" s="12" t="s">
        <v>4</v>
      </c>
      <c r="B79" s="13" t="s">
        <v>26</v>
      </c>
      <c r="C79" s="14" t="s">
        <v>27</v>
      </c>
      <c r="D79" s="14" t="s">
        <v>28</v>
      </c>
      <c r="E79" s="15" t="s">
        <v>29</v>
      </c>
      <c r="F79" s="16" t="s">
        <v>30</v>
      </c>
    </row>
    <row r="80" spans="1:126" ht="42.75">
      <c r="A80" s="22">
        <v>3.01</v>
      </c>
      <c r="B80" s="18" t="s">
        <v>536</v>
      </c>
      <c r="C80" s="19" t="s">
        <v>37</v>
      </c>
      <c r="D80" s="110">
        <v>380</v>
      </c>
      <c r="E80" s="21"/>
      <c r="F80" s="21">
        <f t="shared" ref="F80:F90" si="2">D80*E80</f>
        <v>0</v>
      </c>
    </row>
    <row r="81" spans="1:126" ht="15.75" customHeight="1">
      <c r="A81" s="29">
        <v>3.02</v>
      </c>
      <c r="B81" s="18" t="s">
        <v>537</v>
      </c>
      <c r="C81" s="31" t="s">
        <v>37</v>
      </c>
      <c r="D81" s="108">
        <v>275</v>
      </c>
      <c r="E81" s="21"/>
      <c r="F81" s="21">
        <f t="shared" si="2"/>
        <v>0</v>
      </c>
    </row>
    <row r="82" spans="1:126" ht="15.75" customHeight="1">
      <c r="A82" s="22">
        <v>3.03</v>
      </c>
      <c r="B82" s="46" t="s">
        <v>538</v>
      </c>
      <c r="C82" s="31" t="s">
        <v>37</v>
      </c>
      <c r="D82" s="108">
        <v>380</v>
      </c>
      <c r="E82" s="21"/>
      <c r="F82" s="21">
        <f t="shared" si="2"/>
        <v>0</v>
      </c>
    </row>
    <row r="83" spans="1:126" ht="15.75" customHeight="1">
      <c r="A83" s="29">
        <v>3.04</v>
      </c>
      <c r="B83" s="46" t="s">
        <v>539</v>
      </c>
      <c r="C83" s="31" t="s">
        <v>37</v>
      </c>
      <c r="D83" s="108">
        <v>380</v>
      </c>
      <c r="E83" s="21"/>
      <c r="F83" s="21">
        <f t="shared" si="2"/>
        <v>0</v>
      </c>
    </row>
    <row r="84" spans="1:126" s="112" customFormat="1" ht="15.75" customHeight="1">
      <c r="A84" s="22">
        <v>3.05</v>
      </c>
      <c r="B84" s="46" t="s">
        <v>540</v>
      </c>
      <c r="C84" s="31" t="s">
        <v>32</v>
      </c>
      <c r="D84" s="108">
        <v>67</v>
      </c>
      <c r="E84" s="21"/>
      <c r="F84" s="21">
        <f t="shared" si="2"/>
        <v>0</v>
      </c>
    </row>
    <row r="85" spans="1:126" s="112" customFormat="1" ht="15.75" customHeight="1">
      <c r="A85" s="29">
        <v>3.06</v>
      </c>
      <c r="B85" s="46" t="s">
        <v>541</v>
      </c>
      <c r="C85" s="31" t="s">
        <v>32</v>
      </c>
      <c r="D85" s="108">
        <v>67</v>
      </c>
      <c r="E85" s="21"/>
      <c r="F85" s="21">
        <f t="shared" si="2"/>
        <v>0</v>
      </c>
    </row>
    <row r="86" spans="1:126" s="112" customFormat="1" ht="15.75" customHeight="1">
      <c r="A86" s="22">
        <v>3.07</v>
      </c>
      <c r="B86" s="23" t="s">
        <v>404</v>
      </c>
      <c r="C86" s="19" t="s">
        <v>35</v>
      </c>
      <c r="D86" s="109">
        <v>2</v>
      </c>
      <c r="E86" s="21"/>
      <c r="F86" s="21">
        <f t="shared" si="2"/>
        <v>0</v>
      </c>
    </row>
    <row r="87" spans="1:126" s="112" customFormat="1" ht="15.75" customHeight="1">
      <c r="A87" s="29">
        <v>3.08</v>
      </c>
      <c r="B87" s="23" t="s">
        <v>405</v>
      </c>
      <c r="C87" s="19" t="s">
        <v>35</v>
      </c>
      <c r="D87" s="109">
        <v>1</v>
      </c>
      <c r="E87" s="21"/>
      <c r="F87" s="21">
        <f t="shared" si="2"/>
        <v>0</v>
      </c>
    </row>
    <row r="88" spans="1:126" s="117" customFormat="1" ht="15.75" customHeight="1">
      <c r="A88" s="22">
        <v>3.09</v>
      </c>
      <c r="B88" s="18" t="s">
        <v>542</v>
      </c>
      <c r="C88" s="31" t="s">
        <v>35</v>
      </c>
      <c r="D88" s="108">
        <v>3</v>
      </c>
      <c r="E88" s="21"/>
      <c r="F88" s="21">
        <f t="shared" si="2"/>
        <v>0</v>
      </c>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c r="BY88" s="112"/>
      <c r="BZ88" s="112"/>
      <c r="CA88" s="112"/>
      <c r="CB88" s="112"/>
      <c r="CC88" s="112"/>
      <c r="CD88" s="112"/>
      <c r="CE88" s="112"/>
      <c r="CF88" s="112"/>
      <c r="CG88" s="112"/>
      <c r="CH88" s="112"/>
      <c r="CI88" s="112"/>
      <c r="CJ88" s="112"/>
      <c r="CK88" s="112"/>
      <c r="CL88" s="112"/>
      <c r="CM88" s="112"/>
      <c r="CN88" s="112"/>
      <c r="CO88" s="112"/>
      <c r="CP88" s="112"/>
      <c r="CQ88" s="112"/>
      <c r="CR88" s="112"/>
      <c r="CS88" s="112"/>
      <c r="CT88" s="112"/>
      <c r="CU88" s="112"/>
      <c r="CV88" s="112"/>
      <c r="CW88" s="112"/>
      <c r="CX88" s="112"/>
      <c r="CY88" s="112"/>
      <c r="CZ88" s="112"/>
      <c r="DA88" s="112"/>
      <c r="DB88" s="112"/>
      <c r="DC88" s="112"/>
      <c r="DD88" s="112"/>
      <c r="DE88" s="112"/>
      <c r="DF88" s="112"/>
      <c r="DG88" s="112"/>
      <c r="DH88" s="112"/>
      <c r="DI88" s="112"/>
      <c r="DJ88" s="112"/>
      <c r="DK88" s="112"/>
      <c r="DL88" s="112"/>
      <c r="DM88" s="112"/>
      <c r="DN88" s="112"/>
      <c r="DO88" s="112"/>
      <c r="DP88" s="112"/>
      <c r="DQ88" s="112"/>
      <c r="DR88" s="112"/>
      <c r="DS88" s="112"/>
      <c r="DT88" s="112"/>
      <c r="DU88" s="112"/>
      <c r="DV88" s="112"/>
    </row>
    <row r="89" spans="1:126" s="39" customFormat="1" ht="15.75" customHeight="1">
      <c r="A89" s="29">
        <v>3.1</v>
      </c>
      <c r="B89" s="46" t="s">
        <v>543</v>
      </c>
      <c r="C89" s="31" t="s">
        <v>37</v>
      </c>
      <c r="D89" s="108">
        <v>275</v>
      </c>
      <c r="E89" s="21"/>
      <c r="F89" s="21">
        <f t="shared" si="2"/>
        <v>0</v>
      </c>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row>
    <row r="90" spans="1:126" s="39" customFormat="1" ht="15.75" customHeight="1">
      <c r="A90" s="22">
        <v>3.11</v>
      </c>
      <c r="B90" s="46" t="s">
        <v>520</v>
      </c>
      <c r="C90" s="31" t="s">
        <v>37</v>
      </c>
      <c r="D90" s="108">
        <v>275</v>
      </c>
      <c r="E90" s="21"/>
      <c r="F90" s="21">
        <f t="shared" si="2"/>
        <v>0</v>
      </c>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row>
    <row r="91" spans="1:126" ht="30" customHeight="1">
      <c r="A91" s="190" t="s">
        <v>245</v>
      </c>
      <c r="B91" s="191"/>
      <c r="C91" s="191"/>
      <c r="D91" s="191"/>
      <c r="E91" s="191"/>
      <c r="F91" s="26">
        <f>SUM(F80:F90)</f>
        <v>0</v>
      </c>
    </row>
    <row r="92" spans="1:126" ht="30" customHeight="1">
      <c r="A92" s="188" t="s">
        <v>406</v>
      </c>
      <c r="B92" s="189"/>
      <c r="C92" s="189"/>
      <c r="D92" s="189"/>
      <c r="E92" s="189"/>
      <c r="F92" s="189"/>
    </row>
    <row r="93" spans="1:126" ht="45">
      <c r="A93" s="12" t="s">
        <v>4</v>
      </c>
      <c r="B93" s="13" t="s">
        <v>26</v>
      </c>
      <c r="C93" s="14" t="s">
        <v>27</v>
      </c>
      <c r="D93" s="14" t="s">
        <v>28</v>
      </c>
      <c r="E93" s="15" t="s">
        <v>29</v>
      </c>
      <c r="F93" s="16" t="s">
        <v>30</v>
      </c>
    </row>
    <row r="94" spans="1:126" ht="30.6" customHeight="1">
      <c r="A94" s="22">
        <v>4.01</v>
      </c>
      <c r="B94" s="18" t="s">
        <v>407</v>
      </c>
      <c r="C94" s="19" t="s">
        <v>32</v>
      </c>
      <c r="D94" s="110">
        <v>25</v>
      </c>
      <c r="E94" s="21"/>
      <c r="F94" s="21">
        <f t="shared" ref="F94:F102" si="3">D94*E94</f>
        <v>0</v>
      </c>
    </row>
    <row r="95" spans="1:126" ht="15.75" customHeight="1">
      <c r="A95" s="29">
        <v>4.0199999999999996</v>
      </c>
      <c r="B95" s="18" t="s">
        <v>408</v>
      </c>
      <c r="C95" s="31" t="s">
        <v>37</v>
      </c>
      <c r="D95" s="108">
        <v>75</v>
      </c>
      <c r="E95" s="21"/>
      <c r="F95" s="21">
        <f t="shared" si="3"/>
        <v>0</v>
      </c>
    </row>
    <row r="96" spans="1:126" s="112" customFormat="1" ht="15.75" customHeight="1">
      <c r="A96" s="22">
        <v>4.03</v>
      </c>
      <c r="B96" s="46" t="s">
        <v>544</v>
      </c>
      <c r="C96" s="31" t="s">
        <v>37</v>
      </c>
      <c r="D96" s="108">
        <v>368</v>
      </c>
      <c r="E96" s="21"/>
      <c r="F96" s="21">
        <f t="shared" si="3"/>
        <v>0</v>
      </c>
    </row>
    <row r="97" spans="1:126" s="112" customFormat="1" ht="15.75" customHeight="1">
      <c r="A97" s="29">
        <v>4.04</v>
      </c>
      <c r="B97" s="46" t="s">
        <v>545</v>
      </c>
      <c r="C97" s="31" t="s">
        <v>32</v>
      </c>
      <c r="D97" s="108">
        <v>30</v>
      </c>
      <c r="E97" s="21"/>
      <c r="F97" s="21">
        <f t="shared" si="3"/>
        <v>0</v>
      </c>
    </row>
    <row r="98" spans="1:126" s="112" customFormat="1" ht="15.75" customHeight="1">
      <c r="A98" s="22">
        <v>4.05</v>
      </c>
      <c r="B98" s="46" t="s">
        <v>546</v>
      </c>
      <c r="C98" s="31" t="s">
        <v>32</v>
      </c>
      <c r="D98" s="108">
        <v>30</v>
      </c>
      <c r="E98" s="21"/>
      <c r="F98" s="21">
        <f t="shared" si="3"/>
        <v>0</v>
      </c>
    </row>
    <row r="99" spans="1:126" ht="15.75" customHeight="1">
      <c r="A99" s="29">
        <v>4.0599999999999996</v>
      </c>
      <c r="B99" s="46" t="s">
        <v>409</v>
      </c>
      <c r="C99" s="31" t="s">
        <v>35</v>
      </c>
      <c r="D99" s="108">
        <v>1</v>
      </c>
      <c r="E99" s="21"/>
      <c r="F99" s="21">
        <f t="shared" si="3"/>
        <v>0</v>
      </c>
    </row>
    <row r="100" spans="1:126" s="39" customFormat="1" ht="15.75" customHeight="1">
      <c r="A100" s="22">
        <v>4.07</v>
      </c>
      <c r="B100" s="46" t="s">
        <v>405</v>
      </c>
      <c r="C100" s="31" t="s">
        <v>35</v>
      </c>
      <c r="D100" s="108">
        <v>1</v>
      </c>
      <c r="E100" s="21"/>
      <c r="F100" s="21">
        <f t="shared" si="3"/>
        <v>0</v>
      </c>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row>
    <row r="101" spans="1:126" s="39" customFormat="1" ht="15.75" customHeight="1">
      <c r="A101" s="29">
        <v>4.08</v>
      </c>
      <c r="B101" s="23" t="s">
        <v>410</v>
      </c>
      <c r="C101" s="19" t="s">
        <v>35</v>
      </c>
      <c r="D101" s="109">
        <v>1</v>
      </c>
      <c r="E101" s="21"/>
      <c r="F101" s="21">
        <f t="shared" si="3"/>
        <v>0</v>
      </c>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row>
    <row r="102" spans="1:126" s="39" customFormat="1" ht="15.75" customHeight="1">
      <c r="A102" s="22">
        <v>4.09</v>
      </c>
      <c r="B102" s="23" t="s">
        <v>547</v>
      </c>
      <c r="C102" s="19" t="s">
        <v>35</v>
      </c>
      <c r="D102" s="109">
        <v>1</v>
      </c>
      <c r="E102" s="21"/>
      <c r="F102" s="21">
        <f t="shared" si="3"/>
        <v>0</v>
      </c>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row>
    <row r="103" spans="1:126" s="96" customFormat="1" ht="30" customHeight="1">
      <c r="A103" s="190" t="s">
        <v>245</v>
      </c>
      <c r="B103" s="191"/>
      <c r="C103" s="191"/>
      <c r="D103" s="191"/>
      <c r="E103" s="191"/>
      <c r="F103" s="26">
        <f>SUM(F94:F102)</f>
        <v>0</v>
      </c>
    </row>
    <row r="104" spans="1:126" ht="30" customHeight="1">
      <c r="A104" s="188" t="s">
        <v>411</v>
      </c>
      <c r="B104" s="189"/>
      <c r="C104" s="189"/>
      <c r="D104" s="189"/>
      <c r="E104" s="189"/>
      <c r="F104" s="189"/>
    </row>
    <row r="105" spans="1:126" ht="45">
      <c r="A105" s="12" t="s">
        <v>4</v>
      </c>
      <c r="B105" s="13" t="s">
        <v>26</v>
      </c>
      <c r="C105" s="14" t="s">
        <v>27</v>
      </c>
      <c r="D105" s="14" t="s">
        <v>28</v>
      </c>
      <c r="E105" s="15" t="s">
        <v>29</v>
      </c>
      <c r="F105" s="16" t="s">
        <v>30</v>
      </c>
    </row>
    <row r="106" spans="1:126" ht="32.1" customHeight="1">
      <c r="A106" s="22">
        <v>5.01</v>
      </c>
      <c r="B106" s="18" t="s">
        <v>407</v>
      </c>
      <c r="C106" s="19" t="s">
        <v>32</v>
      </c>
      <c r="D106" s="110">
        <v>25</v>
      </c>
      <c r="E106" s="21"/>
      <c r="F106" s="21">
        <f t="shared" ref="F106:F114" si="4">D106*E106</f>
        <v>0</v>
      </c>
    </row>
    <row r="107" spans="1:126" ht="15.75" customHeight="1">
      <c r="A107" s="29">
        <v>5.0199999999999996</v>
      </c>
      <c r="B107" s="18" t="s">
        <v>548</v>
      </c>
      <c r="C107" s="31" t="s">
        <v>37</v>
      </c>
      <c r="D107" s="108">
        <v>95</v>
      </c>
      <c r="E107" s="21"/>
      <c r="F107" s="21">
        <f t="shared" si="4"/>
        <v>0</v>
      </c>
    </row>
    <row r="108" spans="1:126" ht="15.75" customHeight="1">
      <c r="A108" s="29">
        <v>5.03</v>
      </c>
      <c r="B108" s="46" t="s">
        <v>549</v>
      </c>
      <c r="C108" s="31" t="s">
        <v>37</v>
      </c>
      <c r="D108" s="108">
        <v>300</v>
      </c>
      <c r="E108" s="21"/>
      <c r="F108" s="21">
        <f t="shared" si="4"/>
        <v>0</v>
      </c>
    </row>
    <row r="109" spans="1:126" ht="15.75" customHeight="1">
      <c r="A109" s="22">
        <v>5.04</v>
      </c>
      <c r="B109" s="46" t="s">
        <v>550</v>
      </c>
      <c r="C109" s="31" t="s">
        <v>37</v>
      </c>
      <c r="D109" s="108">
        <v>300</v>
      </c>
      <c r="E109" s="21"/>
      <c r="F109" s="21">
        <f t="shared" si="4"/>
        <v>0</v>
      </c>
    </row>
    <row r="110" spans="1:126" ht="15.75" customHeight="1">
      <c r="A110" s="29">
        <v>5.05</v>
      </c>
      <c r="B110" s="23" t="s">
        <v>412</v>
      </c>
      <c r="C110" s="19" t="s">
        <v>35</v>
      </c>
      <c r="D110" s="109">
        <v>1</v>
      </c>
      <c r="E110" s="21"/>
      <c r="F110" s="21">
        <f t="shared" si="4"/>
        <v>0</v>
      </c>
    </row>
    <row r="111" spans="1:126" s="39" customFormat="1" ht="15.75" customHeight="1">
      <c r="A111" s="29">
        <v>5.0599999999999996</v>
      </c>
      <c r="B111" s="23" t="s">
        <v>405</v>
      </c>
      <c r="C111" s="19" t="s">
        <v>35</v>
      </c>
      <c r="D111" s="109">
        <v>1</v>
      </c>
      <c r="E111" s="21"/>
      <c r="F111" s="21">
        <f t="shared" si="4"/>
        <v>0</v>
      </c>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row>
    <row r="112" spans="1:126" s="39" customFormat="1" ht="15.75" customHeight="1">
      <c r="A112" s="22">
        <v>5.07</v>
      </c>
      <c r="B112" s="18" t="s">
        <v>410</v>
      </c>
      <c r="C112" s="31" t="s">
        <v>35</v>
      </c>
      <c r="D112" s="108">
        <v>1</v>
      </c>
      <c r="E112" s="21"/>
      <c r="F112" s="21">
        <f t="shared" si="4"/>
        <v>0</v>
      </c>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row>
    <row r="113" spans="1:126" s="39" customFormat="1" ht="15">
      <c r="A113" s="29">
        <v>5.08</v>
      </c>
      <c r="B113" s="46" t="s">
        <v>551</v>
      </c>
      <c r="C113" s="31" t="s">
        <v>37</v>
      </c>
      <c r="D113" s="108">
        <v>150</v>
      </c>
      <c r="E113" s="21"/>
      <c r="F113" s="21">
        <f t="shared" si="4"/>
        <v>0</v>
      </c>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row>
    <row r="114" spans="1:126" s="39" customFormat="1" ht="28.5">
      <c r="A114" s="29">
        <v>5.09</v>
      </c>
      <c r="B114" s="23" t="s">
        <v>552</v>
      </c>
      <c r="C114" s="19" t="s">
        <v>37</v>
      </c>
      <c r="D114" s="109">
        <v>162</v>
      </c>
      <c r="E114" s="21"/>
      <c r="F114" s="21">
        <f t="shared" si="4"/>
        <v>0</v>
      </c>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row>
    <row r="115" spans="1:126" ht="30" customHeight="1">
      <c r="A115" s="190" t="s">
        <v>245</v>
      </c>
      <c r="B115" s="191"/>
      <c r="C115" s="191"/>
      <c r="D115" s="191"/>
      <c r="E115" s="191"/>
      <c r="F115" s="26">
        <f>SUM(F106:F114)</f>
        <v>0</v>
      </c>
    </row>
    <row r="116" spans="1:126" ht="15.75" customHeight="1">
      <c r="A116" s="35"/>
      <c r="B116" s="36"/>
      <c r="C116" s="37"/>
      <c r="D116" s="37"/>
      <c r="E116" s="38"/>
      <c r="F116" s="38"/>
    </row>
    <row r="117" spans="1:126" ht="30" customHeight="1">
      <c r="A117" s="171" t="s">
        <v>17</v>
      </c>
      <c r="B117" s="171"/>
      <c r="C117" s="171"/>
      <c r="D117" s="171"/>
      <c r="E117" s="171"/>
      <c r="F117" s="171"/>
    </row>
    <row r="118" spans="1:126" ht="30" customHeight="1">
      <c r="A118" s="172" t="s">
        <v>18</v>
      </c>
      <c r="B118" s="173"/>
      <c r="C118" s="173"/>
      <c r="D118" s="174"/>
      <c r="E118" s="175">
        <f>SUM(F115,F103,F91,F77,F45)</f>
        <v>0</v>
      </c>
      <c r="F118" s="176"/>
    </row>
    <row r="119" spans="1:126" ht="15.75" customHeight="1"/>
    <row r="120" spans="1:126" ht="15.75" customHeight="1"/>
    <row r="121" spans="1:126" ht="15.75" customHeight="1"/>
    <row r="122" spans="1:126" ht="15.75" customHeight="1"/>
    <row r="123" spans="1:126" ht="15.75" customHeight="1"/>
    <row r="124" spans="1:126" ht="15.75" customHeight="1"/>
    <row r="137" ht="30" customHeight="1"/>
  </sheetData>
  <mergeCells count="20">
    <mergeCell ref="A118:D118"/>
    <mergeCell ref="E118:F118"/>
    <mergeCell ref="B1:F4"/>
    <mergeCell ref="B7:F7"/>
    <mergeCell ref="B9:F9"/>
    <mergeCell ref="A11:F11"/>
    <mergeCell ref="A12:F15"/>
    <mergeCell ref="A16:F16"/>
    <mergeCell ref="A17:F17"/>
    <mergeCell ref="A18:F18"/>
    <mergeCell ref="A45:E45"/>
    <mergeCell ref="A46:F46"/>
    <mergeCell ref="A77:E77"/>
    <mergeCell ref="A78:F78"/>
    <mergeCell ref="A91:E91"/>
    <mergeCell ref="A92:F92"/>
    <mergeCell ref="A103:E103"/>
    <mergeCell ref="A104:F104"/>
    <mergeCell ref="A115:E115"/>
    <mergeCell ref="A117:F117"/>
  </mergeCells>
  <pageMargins left="0.7" right="0.7" top="0.75" bottom="0.75" header="0.3" footer="0.3"/>
  <pageSetup scale="45" orientation="portrait" horizontalDpi="1200" verticalDpi="1200"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2ABDE-C2C3-4BAB-A33A-F93F43B3F201}">
  <dimension ref="A1:DV157"/>
  <sheetViews>
    <sheetView view="pageBreakPreview" zoomScale="80" zoomScaleNormal="80" zoomScaleSheetLayoutView="80" workbookViewId="0">
      <selection activeCell="B1" sqref="B1:F4"/>
    </sheetView>
  </sheetViews>
  <sheetFormatPr defaultColWidth="9.140625" defaultRowHeight="15.75"/>
  <cols>
    <col min="1" max="1" width="16.7109375" style="57" bestFit="1" customWidth="1"/>
    <col min="2" max="2" width="103.7109375" style="58" bestFit="1" customWidth="1"/>
    <col min="3" max="4" width="14" style="58" customWidth="1"/>
    <col min="5" max="5" width="14" style="59" customWidth="1"/>
    <col min="6" max="6" width="14" style="60" customWidth="1"/>
  </cols>
  <sheetData>
    <row r="1" spans="1:6" ht="15">
      <c r="A1" s="1"/>
      <c r="B1" s="140" t="s">
        <v>626</v>
      </c>
      <c r="C1" s="141"/>
      <c r="D1" s="141"/>
      <c r="E1" s="141"/>
      <c r="F1" s="142"/>
    </row>
    <row r="2" spans="1:6" ht="15">
      <c r="A2" s="2"/>
      <c r="B2" s="143"/>
      <c r="C2" s="143"/>
      <c r="D2" s="143"/>
      <c r="E2" s="143"/>
      <c r="F2" s="144"/>
    </row>
    <row r="3" spans="1:6" s="3" customFormat="1" ht="24.95" customHeight="1">
      <c r="A3" s="2"/>
      <c r="B3" s="143"/>
      <c r="C3" s="143"/>
      <c r="D3" s="143"/>
      <c r="E3" s="143"/>
      <c r="F3" s="144"/>
    </row>
    <row r="4" spans="1:6" ht="15">
      <c r="A4" s="2"/>
      <c r="B4" s="143"/>
      <c r="C4" s="143"/>
      <c r="D4" s="143"/>
      <c r="E4" s="143"/>
      <c r="F4" s="144"/>
    </row>
    <row r="5" spans="1:6" ht="20.25">
      <c r="A5" s="2"/>
      <c r="B5" s="4"/>
      <c r="C5" s="4"/>
      <c r="D5" s="4"/>
      <c r="E5" s="5"/>
      <c r="F5" s="6"/>
    </row>
    <row r="6" spans="1:6" ht="15">
      <c r="A6" s="2"/>
      <c r="B6"/>
      <c r="C6"/>
      <c r="D6" s="7"/>
      <c r="E6" s="8"/>
      <c r="F6" s="9"/>
    </row>
    <row r="7" spans="1:6" ht="29.25" customHeight="1">
      <c r="A7" s="10" t="s">
        <v>0</v>
      </c>
      <c r="B7" s="145"/>
      <c r="C7" s="145"/>
      <c r="D7" s="145"/>
      <c r="E7" s="145"/>
      <c r="F7" s="146"/>
    </row>
    <row r="8" spans="1:6" ht="15">
      <c r="A8" s="2"/>
      <c r="B8"/>
      <c r="C8"/>
      <c r="D8" s="7"/>
      <c r="E8" s="8"/>
      <c r="F8" s="9"/>
    </row>
    <row r="9" spans="1:6" ht="15">
      <c r="A9" s="10" t="s">
        <v>1</v>
      </c>
      <c r="B9" s="147" t="s">
        <v>624</v>
      </c>
      <c r="C9" s="147"/>
      <c r="D9" s="147"/>
      <c r="E9" s="147"/>
      <c r="F9" s="148"/>
    </row>
    <row r="10" spans="1:6" ht="15">
      <c r="A10" s="2"/>
      <c r="B10"/>
      <c r="C10"/>
      <c r="D10" s="7"/>
      <c r="E10" s="8"/>
      <c r="F10" s="9"/>
    </row>
    <row r="11" spans="1:6" ht="18" customHeight="1">
      <c r="A11" s="149" t="s">
        <v>2</v>
      </c>
      <c r="B11" s="150"/>
      <c r="C11" s="150"/>
      <c r="D11" s="150"/>
      <c r="E11" s="150"/>
      <c r="F11" s="151"/>
    </row>
    <row r="12" spans="1:6" ht="15">
      <c r="A12" s="152" t="s">
        <v>22</v>
      </c>
      <c r="B12" s="153"/>
      <c r="C12" s="153"/>
      <c r="D12" s="153"/>
      <c r="E12" s="153"/>
      <c r="F12" s="154"/>
    </row>
    <row r="13" spans="1:6" ht="15">
      <c r="A13" s="152"/>
      <c r="B13" s="153"/>
      <c r="C13" s="153"/>
      <c r="D13" s="153"/>
      <c r="E13" s="153"/>
      <c r="F13" s="154"/>
    </row>
    <row r="14" spans="1:6" ht="15">
      <c r="A14" s="152"/>
      <c r="B14" s="153"/>
      <c r="C14" s="153"/>
      <c r="D14" s="153"/>
      <c r="E14" s="153"/>
      <c r="F14" s="154"/>
    </row>
    <row r="15" spans="1:6" ht="154.5" customHeight="1">
      <c r="A15" s="155"/>
      <c r="B15" s="156"/>
      <c r="C15" s="156"/>
      <c r="D15" s="156"/>
      <c r="E15" s="156"/>
      <c r="F15" s="161"/>
    </row>
    <row r="16" spans="1:6" s="11" customFormat="1" ht="30" customHeight="1">
      <c r="A16" s="178" t="s">
        <v>413</v>
      </c>
      <c r="B16" s="179"/>
      <c r="C16" s="179"/>
      <c r="D16" s="179"/>
      <c r="E16" s="179"/>
      <c r="F16" s="179"/>
    </row>
    <row r="17" spans="1:6" s="94" customFormat="1" ht="30" customHeight="1">
      <c r="A17" s="180" t="s">
        <v>373</v>
      </c>
      <c r="B17" s="181"/>
      <c r="C17" s="181"/>
      <c r="D17" s="181"/>
      <c r="E17" s="181"/>
      <c r="F17" s="181"/>
    </row>
    <row r="18" spans="1:6" ht="30" customHeight="1">
      <c r="A18" s="165" t="s">
        <v>25</v>
      </c>
      <c r="B18" s="166"/>
      <c r="C18" s="166"/>
      <c r="D18" s="166"/>
      <c r="E18" s="166"/>
      <c r="F18" s="167"/>
    </row>
    <row r="19" spans="1:6" s="51" customFormat="1" ht="30">
      <c r="A19" s="12" t="s">
        <v>4</v>
      </c>
      <c r="B19" s="13" t="s">
        <v>26</v>
      </c>
      <c r="C19" s="14" t="s">
        <v>27</v>
      </c>
      <c r="D19" s="14" t="s">
        <v>28</v>
      </c>
      <c r="E19" s="15" t="s">
        <v>29</v>
      </c>
      <c r="F19" s="16" t="s">
        <v>30</v>
      </c>
    </row>
    <row r="20" spans="1:6" ht="15">
      <c r="A20" s="29">
        <v>1.01</v>
      </c>
      <c r="B20" s="52" t="s">
        <v>414</v>
      </c>
      <c r="C20" s="31" t="s">
        <v>37</v>
      </c>
      <c r="D20" s="109">
        <v>5225</v>
      </c>
      <c r="E20" s="21"/>
      <c r="F20" s="21">
        <f>D20*E20</f>
        <v>0</v>
      </c>
    </row>
    <row r="21" spans="1:6" ht="30" customHeight="1">
      <c r="A21" s="190" t="s">
        <v>245</v>
      </c>
      <c r="B21" s="191"/>
      <c r="C21" s="191"/>
      <c r="D21" s="191"/>
      <c r="E21" s="191"/>
      <c r="F21" s="26">
        <f>SUM(F20:F20)</f>
        <v>0</v>
      </c>
    </row>
    <row r="22" spans="1:6" ht="30" customHeight="1">
      <c r="A22" s="188" t="s">
        <v>41</v>
      </c>
      <c r="B22" s="189"/>
      <c r="C22" s="189"/>
      <c r="D22" s="189"/>
      <c r="E22" s="189"/>
      <c r="F22" s="189"/>
    </row>
    <row r="23" spans="1:6" ht="30">
      <c r="A23" s="12" t="s">
        <v>4</v>
      </c>
      <c r="B23" s="13" t="s">
        <v>26</v>
      </c>
      <c r="C23" s="14" t="s">
        <v>27</v>
      </c>
      <c r="D23" s="14" t="s">
        <v>28</v>
      </c>
      <c r="E23" s="15" t="s">
        <v>29</v>
      </c>
      <c r="F23" s="16" t="s">
        <v>30</v>
      </c>
    </row>
    <row r="24" spans="1:6" ht="15.75" customHeight="1">
      <c r="A24" s="22">
        <v>2.0099999999999998</v>
      </c>
      <c r="B24" s="23" t="s">
        <v>415</v>
      </c>
      <c r="C24" s="31" t="s">
        <v>32</v>
      </c>
      <c r="D24" s="118">
        <f>6*13</f>
        <v>78</v>
      </c>
      <c r="E24" s="21"/>
      <c r="F24" s="21">
        <f>D24*E24</f>
        <v>0</v>
      </c>
    </row>
    <row r="25" spans="1:6" ht="15.75" customHeight="1">
      <c r="A25" s="29">
        <v>2.02</v>
      </c>
      <c r="B25" s="46" t="s">
        <v>416</v>
      </c>
      <c r="C25" s="31" t="s">
        <v>32</v>
      </c>
      <c r="D25" s="108">
        <v>95</v>
      </c>
      <c r="E25" s="21"/>
      <c r="F25" s="21">
        <f t="shared" ref="F25:F30" si="0">D25*E25</f>
        <v>0</v>
      </c>
    </row>
    <row r="26" spans="1:6" ht="15.75" customHeight="1">
      <c r="A26" s="29">
        <v>2.0299999999999998</v>
      </c>
      <c r="B26" s="51" t="s">
        <v>553</v>
      </c>
      <c r="C26" s="31" t="s">
        <v>37</v>
      </c>
      <c r="D26" s="108">
        <v>250</v>
      </c>
      <c r="E26" s="21"/>
      <c r="F26" s="21">
        <f t="shared" si="0"/>
        <v>0</v>
      </c>
    </row>
    <row r="27" spans="1:6" ht="15.75" customHeight="1">
      <c r="A27" s="22">
        <v>2.04</v>
      </c>
      <c r="B27" s="46" t="s">
        <v>554</v>
      </c>
      <c r="C27" s="19" t="s">
        <v>37</v>
      </c>
      <c r="D27" s="109">
        <v>250</v>
      </c>
      <c r="E27" s="21"/>
      <c r="F27" s="21">
        <f t="shared" si="0"/>
        <v>0</v>
      </c>
    </row>
    <row r="28" spans="1:6" ht="15.75" customHeight="1">
      <c r="A28" s="22">
        <v>2.0499999999999998</v>
      </c>
      <c r="B28" s="23" t="s">
        <v>555</v>
      </c>
      <c r="C28" s="19" t="s">
        <v>35</v>
      </c>
      <c r="D28" s="109">
        <v>1</v>
      </c>
      <c r="E28" s="21"/>
      <c r="F28" s="21">
        <f t="shared" si="0"/>
        <v>0</v>
      </c>
    </row>
    <row r="29" spans="1:6" ht="15.75" customHeight="1">
      <c r="A29" s="29">
        <v>2.06</v>
      </c>
      <c r="B29" s="23" t="s">
        <v>556</v>
      </c>
      <c r="C29" s="31" t="s">
        <v>35</v>
      </c>
      <c r="D29" s="108">
        <v>19</v>
      </c>
      <c r="E29" s="21"/>
      <c r="F29" s="21">
        <f t="shared" si="0"/>
        <v>0</v>
      </c>
    </row>
    <row r="30" spans="1:6" ht="15.75" customHeight="1">
      <c r="A30" s="22">
        <v>2.0699999999999998</v>
      </c>
      <c r="B30" s="23" t="s">
        <v>417</v>
      </c>
      <c r="C30" s="19" t="s">
        <v>32</v>
      </c>
      <c r="D30" s="109">
        <v>88</v>
      </c>
      <c r="E30" s="21"/>
      <c r="F30" s="21">
        <f t="shared" si="0"/>
        <v>0</v>
      </c>
    </row>
    <row r="31" spans="1:6" ht="30" customHeight="1">
      <c r="A31" s="190" t="s">
        <v>245</v>
      </c>
      <c r="B31" s="191"/>
      <c r="C31" s="191"/>
      <c r="D31" s="191"/>
      <c r="E31" s="191"/>
      <c r="F31" s="26">
        <f>SUM(F24:F30)</f>
        <v>0</v>
      </c>
    </row>
    <row r="32" spans="1:6" ht="30" customHeight="1">
      <c r="A32" s="188" t="s">
        <v>418</v>
      </c>
      <c r="B32" s="189"/>
      <c r="C32" s="189"/>
      <c r="D32" s="189"/>
      <c r="E32" s="189"/>
      <c r="F32" s="189"/>
    </row>
    <row r="33" spans="1:6" ht="30">
      <c r="A33" s="12" t="s">
        <v>4</v>
      </c>
      <c r="B33" s="13" t="s">
        <v>26</v>
      </c>
      <c r="C33" s="14" t="s">
        <v>27</v>
      </c>
      <c r="D33" s="14" t="s">
        <v>28</v>
      </c>
      <c r="E33" s="15" t="s">
        <v>29</v>
      </c>
      <c r="F33" s="16" t="s">
        <v>30</v>
      </c>
    </row>
    <row r="34" spans="1:6" ht="15.75" customHeight="1">
      <c r="A34" s="22">
        <v>3.01</v>
      </c>
      <c r="B34" s="23" t="s">
        <v>419</v>
      </c>
      <c r="C34" s="19" t="s">
        <v>37</v>
      </c>
      <c r="D34" s="110">
        <v>4094</v>
      </c>
      <c r="E34" s="21"/>
      <c r="F34" s="21">
        <f>D34*E34</f>
        <v>0</v>
      </c>
    </row>
    <row r="35" spans="1:6" ht="28.5">
      <c r="A35" s="29">
        <v>3.02</v>
      </c>
      <c r="B35" s="18" t="s">
        <v>557</v>
      </c>
      <c r="C35" s="31" t="s">
        <v>32</v>
      </c>
      <c r="D35" s="108">
        <v>2000</v>
      </c>
      <c r="E35" s="21"/>
      <c r="F35" s="21">
        <f t="shared" ref="F35:F64" si="1">D35*E35</f>
        <v>0</v>
      </c>
    </row>
    <row r="36" spans="1:6" ht="15.75" customHeight="1">
      <c r="A36" s="22">
        <v>3.03</v>
      </c>
      <c r="B36" s="46" t="s">
        <v>420</v>
      </c>
      <c r="C36" s="31" t="s">
        <v>32</v>
      </c>
      <c r="D36" s="108">
        <f>11.4*2</f>
        <v>22.8</v>
      </c>
      <c r="E36" s="21"/>
      <c r="F36" s="21">
        <f t="shared" si="1"/>
        <v>0</v>
      </c>
    </row>
    <row r="37" spans="1:6" ht="15.75" customHeight="1">
      <c r="A37" s="29">
        <v>3.04</v>
      </c>
      <c r="B37" s="23" t="s">
        <v>558</v>
      </c>
      <c r="C37" s="19" t="s">
        <v>37</v>
      </c>
      <c r="D37" s="109">
        <v>6710</v>
      </c>
      <c r="E37" s="21"/>
      <c r="F37" s="21">
        <f t="shared" si="1"/>
        <v>0</v>
      </c>
    </row>
    <row r="38" spans="1:6" ht="15.75" customHeight="1">
      <c r="A38" s="22">
        <v>3.05</v>
      </c>
      <c r="B38" s="23" t="s">
        <v>421</v>
      </c>
      <c r="C38" s="19" t="s">
        <v>32</v>
      </c>
      <c r="D38" s="109">
        <v>618</v>
      </c>
      <c r="E38" s="21"/>
      <c r="F38" s="21">
        <f t="shared" si="1"/>
        <v>0</v>
      </c>
    </row>
    <row r="39" spans="1:6" ht="15.75" customHeight="1">
      <c r="A39" s="29">
        <v>3.06</v>
      </c>
      <c r="B39" s="18" t="s">
        <v>422</v>
      </c>
      <c r="C39" s="31" t="s">
        <v>37</v>
      </c>
      <c r="D39" s="108">
        <v>4750</v>
      </c>
      <c r="E39" s="21"/>
      <c r="F39" s="21">
        <f t="shared" si="1"/>
        <v>0</v>
      </c>
    </row>
    <row r="40" spans="1:6" ht="28.5">
      <c r="A40" s="22">
        <v>3.07</v>
      </c>
      <c r="B40" s="18" t="s">
        <v>423</v>
      </c>
      <c r="C40" s="31" t="s">
        <v>37</v>
      </c>
      <c r="D40" s="108">
        <v>1000</v>
      </c>
      <c r="E40" s="21"/>
      <c r="F40" s="21">
        <f t="shared" si="1"/>
        <v>0</v>
      </c>
    </row>
    <row r="41" spans="1:6" ht="15.75" customHeight="1">
      <c r="A41" s="29">
        <v>3.08</v>
      </c>
      <c r="B41" s="46" t="s">
        <v>559</v>
      </c>
      <c r="C41" s="31" t="s">
        <v>35</v>
      </c>
      <c r="D41" s="108">
        <v>2</v>
      </c>
      <c r="E41" s="21"/>
      <c r="F41" s="21">
        <f t="shared" si="1"/>
        <v>0</v>
      </c>
    </row>
    <row r="42" spans="1:6" ht="15.75" customHeight="1">
      <c r="A42" s="22">
        <v>3.09</v>
      </c>
      <c r="B42" s="46" t="s">
        <v>521</v>
      </c>
      <c r="C42" s="31" t="s">
        <v>35</v>
      </c>
      <c r="D42" s="108">
        <v>4</v>
      </c>
      <c r="E42" s="21"/>
      <c r="F42" s="21">
        <f t="shared" si="1"/>
        <v>0</v>
      </c>
    </row>
    <row r="43" spans="1:6" ht="15.75" customHeight="1">
      <c r="A43" s="29">
        <v>3.1</v>
      </c>
      <c r="B43" s="46" t="s">
        <v>522</v>
      </c>
      <c r="C43" s="31" t="s">
        <v>35</v>
      </c>
      <c r="D43" s="108">
        <v>4</v>
      </c>
      <c r="E43" s="21"/>
      <c r="F43" s="21">
        <f t="shared" si="1"/>
        <v>0</v>
      </c>
    </row>
    <row r="44" spans="1:6" ht="15.75" customHeight="1">
      <c r="A44" s="22">
        <v>3.11</v>
      </c>
      <c r="B44" s="46" t="s">
        <v>523</v>
      </c>
      <c r="C44" s="31" t="s">
        <v>35</v>
      </c>
      <c r="D44" s="108">
        <v>2</v>
      </c>
      <c r="E44" s="21"/>
      <c r="F44" s="21">
        <f t="shared" si="1"/>
        <v>0</v>
      </c>
    </row>
    <row r="45" spans="1:6" ht="15.75" customHeight="1">
      <c r="A45" s="29">
        <v>3.12</v>
      </c>
      <c r="B45" s="46" t="s">
        <v>524</v>
      </c>
      <c r="C45" s="31" t="s">
        <v>35</v>
      </c>
      <c r="D45" s="108">
        <v>2</v>
      </c>
      <c r="E45" s="21"/>
      <c r="F45" s="21">
        <f t="shared" si="1"/>
        <v>0</v>
      </c>
    </row>
    <row r="46" spans="1:6" ht="15.75" customHeight="1">
      <c r="A46" s="22">
        <v>3.13</v>
      </c>
      <c r="B46" s="23" t="s">
        <v>424</v>
      </c>
      <c r="C46" s="19" t="s">
        <v>37</v>
      </c>
      <c r="D46" s="109">
        <v>36</v>
      </c>
      <c r="E46" s="21"/>
      <c r="F46" s="21">
        <f t="shared" si="1"/>
        <v>0</v>
      </c>
    </row>
    <row r="47" spans="1:6" ht="15.75" customHeight="1">
      <c r="A47" s="29">
        <v>3.14</v>
      </c>
      <c r="B47" s="18" t="s">
        <v>425</v>
      </c>
      <c r="C47" s="31" t="s">
        <v>37</v>
      </c>
      <c r="D47" s="108">
        <v>36</v>
      </c>
      <c r="E47" s="21"/>
      <c r="F47" s="21">
        <f t="shared" si="1"/>
        <v>0</v>
      </c>
    </row>
    <row r="48" spans="1:6" ht="15.75" customHeight="1">
      <c r="A48" s="29">
        <v>3.16</v>
      </c>
      <c r="B48" s="46" t="s">
        <v>560</v>
      </c>
      <c r="C48" s="31" t="s">
        <v>37</v>
      </c>
      <c r="D48" s="108">
        <v>2900</v>
      </c>
      <c r="E48" s="21"/>
      <c r="F48" s="21">
        <f t="shared" si="1"/>
        <v>0</v>
      </c>
    </row>
    <row r="49" spans="1:6" ht="15.75" customHeight="1">
      <c r="A49" s="22">
        <v>3.17</v>
      </c>
      <c r="B49" s="46" t="s">
        <v>561</v>
      </c>
      <c r="C49" s="31" t="s">
        <v>37</v>
      </c>
      <c r="D49" s="108">
        <v>243</v>
      </c>
      <c r="E49" s="21"/>
      <c r="F49" s="21">
        <f t="shared" si="1"/>
        <v>0</v>
      </c>
    </row>
    <row r="50" spans="1:6" ht="15.75" customHeight="1">
      <c r="A50" s="29">
        <v>3.18</v>
      </c>
      <c r="B50" s="46" t="s">
        <v>562</v>
      </c>
      <c r="C50" s="31" t="s">
        <v>37</v>
      </c>
      <c r="D50" s="108">
        <v>239</v>
      </c>
      <c r="E50" s="21"/>
      <c r="F50" s="21">
        <f t="shared" si="1"/>
        <v>0</v>
      </c>
    </row>
    <row r="51" spans="1:6" ht="15.75" customHeight="1">
      <c r="A51" s="22">
        <v>3.19</v>
      </c>
      <c r="B51" s="46" t="s">
        <v>563</v>
      </c>
      <c r="C51" s="31" t="s">
        <v>37</v>
      </c>
      <c r="D51" s="108">
        <v>335</v>
      </c>
      <c r="E51" s="21"/>
      <c r="F51" s="21">
        <f t="shared" si="1"/>
        <v>0</v>
      </c>
    </row>
    <row r="52" spans="1:6" ht="15.75" customHeight="1">
      <c r="A52" s="29">
        <v>3.2</v>
      </c>
      <c r="B52" s="46" t="s">
        <v>564</v>
      </c>
      <c r="C52" s="31" t="s">
        <v>37</v>
      </c>
      <c r="D52" s="108">
        <v>240</v>
      </c>
      <c r="E52" s="21"/>
      <c r="F52" s="21">
        <f t="shared" si="1"/>
        <v>0</v>
      </c>
    </row>
    <row r="53" spans="1:6" ht="15.75" customHeight="1">
      <c r="A53" s="22">
        <v>3.21</v>
      </c>
      <c r="B53" s="46" t="s">
        <v>565</v>
      </c>
      <c r="C53" s="31" t="s">
        <v>37</v>
      </c>
      <c r="D53" s="108">
        <v>177</v>
      </c>
      <c r="E53" s="21"/>
      <c r="F53" s="21">
        <f t="shared" si="1"/>
        <v>0</v>
      </c>
    </row>
    <row r="54" spans="1:6" ht="15.75" customHeight="1">
      <c r="A54" s="29">
        <v>3.22</v>
      </c>
      <c r="B54" s="46" t="s">
        <v>566</v>
      </c>
      <c r="C54" s="31" t="s">
        <v>37</v>
      </c>
      <c r="D54" s="108">
        <v>4968</v>
      </c>
      <c r="E54" s="21"/>
      <c r="F54" s="21">
        <f t="shared" si="1"/>
        <v>0</v>
      </c>
    </row>
    <row r="55" spans="1:6" ht="15.75" customHeight="1">
      <c r="A55" s="22">
        <v>3.23</v>
      </c>
      <c r="B55" s="46" t="s">
        <v>567</v>
      </c>
      <c r="C55" s="31" t="s">
        <v>37</v>
      </c>
      <c r="D55" s="108">
        <v>3408</v>
      </c>
      <c r="E55" s="21"/>
      <c r="F55" s="21">
        <f t="shared" si="1"/>
        <v>0</v>
      </c>
    </row>
    <row r="56" spans="1:6" ht="15.75" customHeight="1">
      <c r="A56" s="29">
        <v>3.24</v>
      </c>
      <c r="B56" s="46" t="s">
        <v>525</v>
      </c>
      <c r="C56" s="31" t="s">
        <v>35</v>
      </c>
      <c r="D56" s="108">
        <v>1</v>
      </c>
      <c r="E56" s="21"/>
      <c r="F56" s="21">
        <f t="shared" si="1"/>
        <v>0</v>
      </c>
    </row>
    <row r="57" spans="1:6" ht="15.75" customHeight="1">
      <c r="A57" s="22">
        <v>3.2500000000000102</v>
      </c>
      <c r="B57" s="46" t="s">
        <v>528</v>
      </c>
      <c r="C57" s="31" t="s">
        <v>35</v>
      </c>
      <c r="D57" s="108">
        <v>2</v>
      </c>
      <c r="E57" s="21"/>
      <c r="F57" s="21">
        <f t="shared" si="1"/>
        <v>0</v>
      </c>
    </row>
    <row r="58" spans="1:6" ht="15.75" customHeight="1">
      <c r="A58" s="29">
        <v>3.26000000000001</v>
      </c>
      <c r="B58" s="46" t="s">
        <v>568</v>
      </c>
      <c r="C58" s="31" t="s">
        <v>35</v>
      </c>
      <c r="D58" s="108">
        <v>1</v>
      </c>
      <c r="E58" s="21"/>
      <c r="F58" s="21">
        <f t="shared" si="1"/>
        <v>0</v>
      </c>
    </row>
    <row r="59" spans="1:6" ht="15.75" customHeight="1">
      <c r="A59" s="22">
        <v>3.2700000000000098</v>
      </c>
      <c r="B59" s="46" t="s">
        <v>529</v>
      </c>
      <c r="C59" s="31" t="s">
        <v>35</v>
      </c>
      <c r="D59" s="108">
        <v>1</v>
      </c>
      <c r="E59" s="21"/>
      <c r="F59" s="21">
        <f t="shared" si="1"/>
        <v>0</v>
      </c>
    </row>
    <row r="60" spans="1:6" ht="15.75" customHeight="1">
      <c r="A60" s="29">
        <v>3.28000000000001</v>
      </c>
      <c r="B60" s="46" t="s">
        <v>569</v>
      </c>
      <c r="C60" s="31" t="s">
        <v>35</v>
      </c>
      <c r="D60" s="108">
        <v>2</v>
      </c>
      <c r="E60" s="21"/>
      <c r="F60" s="21">
        <f t="shared" si="1"/>
        <v>0</v>
      </c>
    </row>
    <row r="61" spans="1:6" ht="15.75" customHeight="1">
      <c r="A61" s="22">
        <v>3.2900000000000098</v>
      </c>
      <c r="B61" s="46" t="s">
        <v>570</v>
      </c>
      <c r="C61" s="31" t="s">
        <v>35</v>
      </c>
      <c r="D61" s="108">
        <v>1</v>
      </c>
      <c r="E61" s="21"/>
      <c r="F61" s="21">
        <f t="shared" si="1"/>
        <v>0</v>
      </c>
    </row>
    <row r="62" spans="1:6" ht="15.75" customHeight="1">
      <c r="A62" s="29">
        <v>3.30000000000001</v>
      </c>
      <c r="B62" s="46" t="s">
        <v>527</v>
      </c>
      <c r="C62" s="31" t="s">
        <v>35</v>
      </c>
      <c r="D62" s="108">
        <v>1</v>
      </c>
      <c r="E62" s="21"/>
      <c r="F62" s="21">
        <f t="shared" si="1"/>
        <v>0</v>
      </c>
    </row>
    <row r="63" spans="1:6" ht="15.75" customHeight="1">
      <c r="A63" s="22">
        <v>3.3100000000000098</v>
      </c>
      <c r="B63" s="46" t="s">
        <v>530</v>
      </c>
      <c r="C63" s="31" t="s">
        <v>35</v>
      </c>
      <c r="D63" s="108">
        <v>1</v>
      </c>
      <c r="E63" s="21"/>
      <c r="F63" s="21">
        <f t="shared" si="1"/>
        <v>0</v>
      </c>
    </row>
    <row r="64" spans="1:6" ht="15.75" customHeight="1">
      <c r="A64" s="29">
        <v>3.3200000000000101</v>
      </c>
      <c r="B64" s="46" t="s">
        <v>531</v>
      </c>
      <c r="C64" s="31" t="s">
        <v>35</v>
      </c>
      <c r="D64" s="108">
        <v>1</v>
      </c>
      <c r="E64" s="21"/>
      <c r="F64" s="21">
        <f t="shared" si="1"/>
        <v>0</v>
      </c>
    </row>
    <row r="65" spans="1:6" ht="30" customHeight="1">
      <c r="A65" s="190" t="s">
        <v>245</v>
      </c>
      <c r="B65" s="191"/>
      <c r="C65" s="191"/>
      <c r="D65" s="191"/>
      <c r="E65" s="191"/>
      <c r="F65" s="26">
        <f>SUM(F34:F64)</f>
        <v>0</v>
      </c>
    </row>
    <row r="66" spans="1:6" ht="30" customHeight="1">
      <c r="A66" s="188" t="s">
        <v>426</v>
      </c>
      <c r="B66" s="189"/>
      <c r="C66" s="189"/>
      <c r="D66" s="189"/>
      <c r="E66" s="189"/>
      <c r="F66" s="189"/>
    </row>
    <row r="67" spans="1:6" ht="30">
      <c r="A67" s="12" t="s">
        <v>4</v>
      </c>
      <c r="B67" s="13" t="s">
        <v>26</v>
      </c>
      <c r="C67" s="14" t="s">
        <v>27</v>
      </c>
      <c r="D67" s="14" t="s">
        <v>28</v>
      </c>
      <c r="E67" s="15" t="s">
        <v>29</v>
      </c>
      <c r="F67" s="16" t="s">
        <v>30</v>
      </c>
    </row>
    <row r="68" spans="1:6" ht="15.75" customHeight="1">
      <c r="A68" s="22">
        <v>4.01</v>
      </c>
      <c r="B68" s="23" t="s">
        <v>571</v>
      </c>
      <c r="C68" s="19" t="s">
        <v>35</v>
      </c>
      <c r="D68" s="110">
        <v>4</v>
      </c>
      <c r="E68" s="21"/>
      <c r="F68" s="21">
        <f>D68*E68</f>
        <v>0</v>
      </c>
    </row>
    <row r="69" spans="1:6" ht="15.75" customHeight="1">
      <c r="A69" s="29">
        <v>4.0199999999999996</v>
      </c>
      <c r="B69" s="18" t="s">
        <v>572</v>
      </c>
      <c r="C69" s="31" t="s">
        <v>35</v>
      </c>
      <c r="D69" s="108">
        <v>4</v>
      </c>
      <c r="E69" s="21"/>
      <c r="F69" s="21">
        <f t="shared" ref="F69:F73" si="2">D69*E69</f>
        <v>0</v>
      </c>
    </row>
    <row r="70" spans="1:6" ht="15.75" customHeight="1">
      <c r="A70" s="29">
        <v>4.03</v>
      </c>
      <c r="B70" s="46" t="s">
        <v>573</v>
      </c>
      <c r="C70" s="31" t="s">
        <v>32</v>
      </c>
      <c r="D70" s="108">
        <v>100</v>
      </c>
      <c r="E70" s="21"/>
      <c r="F70" s="21">
        <f t="shared" si="2"/>
        <v>0</v>
      </c>
    </row>
    <row r="71" spans="1:6" ht="15.75" customHeight="1">
      <c r="A71" s="29">
        <v>4.04</v>
      </c>
      <c r="B71" s="46" t="s">
        <v>574</v>
      </c>
      <c r="C71" s="31" t="s">
        <v>32</v>
      </c>
      <c r="D71" s="108">
        <v>20</v>
      </c>
      <c r="E71" s="21"/>
      <c r="F71" s="21">
        <f t="shared" si="2"/>
        <v>0</v>
      </c>
    </row>
    <row r="72" spans="1:6" ht="15.75" customHeight="1">
      <c r="A72" s="29">
        <v>4.05</v>
      </c>
      <c r="B72" s="46" t="s">
        <v>575</v>
      </c>
      <c r="C72" s="31" t="s">
        <v>32</v>
      </c>
      <c r="D72" s="108">
        <v>100</v>
      </c>
      <c r="E72" s="21"/>
      <c r="F72" s="21">
        <f t="shared" si="2"/>
        <v>0</v>
      </c>
    </row>
    <row r="73" spans="1:6" ht="15.75" customHeight="1">
      <c r="A73" s="29">
        <v>4.0599999999999996</v>
      </c>
      <c r="B73" s="46" t="s">
        <v>576</v>
      </c>
      <c r="C73" s="31" t="s">
        <v>35</v>
      </c>
      <c r="D73" s="108">
        <v>16</v>
      </c>
      <c r="E73" s="21"/>
      <c r="F73" s="21">
        <f t="shared" si="2"/>
        <v>0</v>
      </c>
    </row>
    <row r="74" spans="1:6" ht="30" customHeight="1">
      <c r="A74" s="190" t="s">
        <v>245</v>
      </c>
      <c r="B74" s="191"/>
      <c r="C74" s="191"/>
      <c r="D74" s="191"/>
      <c r="E74" s="191"/>
      <c r="F74" s="26">
        <f>SUM(F68:F73)</f>
        <v>0</v>
      </c>
    </row>
    <row r="75" spans="1:6" ht="30" customHeight="1">
      <c r="A75" s="188" t="s">
        <v>427</v>
      </c>
      <c r="B75" s="189"/>
      <c r="C75" s="189"/>
      <c r="D75" s="189"/>
      <c r="E75" s="189"/>
      <c r="F75" s="189"/>
    </row>
    <row r="76" spans="1:6" ht="30">
      <c r="A76" s="12" t="s">
        <v>4</v>
      </c>
      <c r="B76" s="13" t="s">
        <v>26</v>
      </c>
      <c r="C76" s="14" t="s">
        <v>27</v>
      </c>
      <c r="D76" s="14" t="s">
        <v>28</v>
      </c>
      <c r="E76" s="15" t="s">
        <v>29</v>
      </c>
      <c r="F76" s="16" t="s">
        <v>30</v>
      </c>
    </row>
    <row r="77" spans="1:6" ht="28.5">
      <c r="A77" s="22">
        <v>5.01</v>
      </c>
      <c r="B77" s="23" t="s">
        <v>577</v>
      </c>
      <c r="C77" s="19" t="s">
        <v>35</v>
      </c>
      <c r="D77" s="110">
        <v>4</v>
      </c>
      <c r="E77" s="21"/>
      <c r="F77" s="21">
        <f>D77*E77</f>
        <v>0</v>
      </c>
    </row>
    <row r="78" spans="1:6" ht="15.75" customHeight="1">
      <c r="A78" s="29">
        <v>5.0199999999999996</v>
      </c>
      <c r="B78" s="18" t="s">
        <v>578</v>
      </c>
      <c r="C78" s="31" t="s">
        <v>35</v>
      </c>
      <c r="D78" s="108">
        <v>4</v>
      </c>
      <c r="E78" s="21"/>
      <c r="F78" s="21">
        <f t="shared" ref="F78:F88" si="3">D78*E78</f>
        <v>0</v>
      </c>
    </row>
    <row r="79" spans="1:6" ht="15.75" customHeight="1">
      <c r="A79" s="29">
        <v>5.03</v>
      </c>
      <c r="B79" s="46" t="s">
        <v>579</v>
      </c>
      <c r="C79" s="31" t="s">
        <v>35</v>
      </c>
      <c r="D79" s="108">
        <v>4</v>
      </c>
      <c r="E79" s="21"/>
      <c r="F79" s="21">
        <f t="shared" si="3"/>
        <v>0</v>
      </c>
    </row>
    <row r="80" spans="1:6" ht="15.75" customHeight="1">
      <c r="A80" s="29">
        <v>5.04</v>
      </c>
      <c r="B80" s="46" t="s">
        <v>580</v>
      </c>
      <c r="C80" s="31" t="s">
        <v>32</v>
      </c>
      <c r="D80" s="108">
        <v>180</v>
      </c>
      <c r="E80" s="21"/>
      <c r="F80" s="21">
        <f t="shared" si="3"/>
        <v>0</v>
      </c>
    </row>
    <row r="81" spans="1:126" ht="15.75" customHeight="1">
      <c r="A81" s="22">
        <v>5.05</v>
      </c>
      <c r="B81" s="23" t="s">
        <v>581</v>
      </c>
      <c r="C81" s="19" t="s">
        <v>32</v>
      </c>
      <c r="D81" s="109">
        <v>400</v>
      </c>
      <c r="E81" s="21"/>
      <c r="F81" s="21">
        <f t="shared" si="3"/>
        <v>0</v>
      </c>
    </row>
    <row r="82" spans="1:126" ht="15.75" customHeight="1">
      <c r="A82" s="22">
        <v>5.0599999999999996</v>
      </c>
      <c r="B82" s="23" t="s">
        <v>428</v>
      </c>
      <c r="C82" s="19" t="s">
        <v>32</v>
      </c>
      <c r="D82" s="109">
        <v>50</v>
      </c>
      <c r="E82" s="21"/>
      <c r="F82" s="21">
        <f t="shared" si="3"/>
        <v>0</v>
      </c>
    </row>
    <row r="83" spans="1:126" ht="15.75" customHeight="1">
      <c r="A83" s="29">
        <v>5.07</v>
      </c>
      <c r="B83" s="18" t="s">
        <v>582</v>
      </c>
      <c r="C83" s="31" t="s">
        <v>35</v>
      </c>
      <c r="D83" s="108">
        <v>4</v>
      </c>
      <c r="E83" s="21"/>
      <c r="F83" s="21">
        <f t="shared" si="3"/>
        <v>0</v>
      </c>
    </row>
    <row r="84" spans="1:126" ht="15.75" customHeight="1">
      <c r="A84" s="29">
        <v>5.08</v>
      </c>
      <c r="B84" s="18" t="s">
        <v>429</v>
      </c>
      <c r="C84" s="31" t="s">
        <v>37</v>
      </c>
      <c r="D84" s="108">
        <v>100</v>
      </c>
      <c r="E84" s="21"/>
      <c r="F84" s="21">
        <f t="shared" si="3"/>
        <v>0</v>
      </c>
    </row>
    <row r="85" spans="1:126" ht="15.75" customHeight="1">
      <c r="A85" s="29">
        <v>5.09</v>
      </c>
      <c r="B85" s="46" t="s">
        <v>430</v>
      </c>
      <c r="C85" s="31" t="s">
        <v>32</v>
      </c>
      <c r="D85" s="108">
        <v>25</v>
      </c>
      <c r="E85" s="21"/>
      <c r="F85" s="21">
        <f t="shared" si="3"/>
        <v>0</v>
      </c>
    </row>
    <row r="86" spans="1:126" ht="15.75" customHeight="1">
      <c r="A86" s="22">
        <v>5.0999999999999996</v>
      </c>
      <c r="B86" s="23" t="s">
        <v>431</v>
      </c>
      <c r="C86" s="19" t="s">
        <v>32</v>
      </c>
      <c r="D86" s="109">
        <v>25</v>
      </c>
      <c r="E86" s="21"/>
      <c r="F86" s="21">
        <f t="shared" si="3"/>
        <v>0</v>
      </c>
    </row>
    <row r="87" spans="1:126" ht="15.75" customHeight="1">
      <c r="A87" s="29">
        <v>5.1100000000000003</v>
      </c>
      <c r="B87" s="46" t="s">
        <v>432</v>
      </c>
      <c r="C87" s="31" t="s">
        <v>35</v>
      </c>
      <c r="D87" s="108">
        <v>4</v>
      </c>
      <c r="E87" s="21"/>
      <c r="F87" s="21">
        <f t="shared" si="3"/>
        <v>0</v>
      </c>
    </row>
    <row r="88" spans="1:126" ht="15.75" customHeight="1">
      <c r="A88" s="29">
        <v>5.12</v>
      </c>
      <c r="B88" s="46" t="s">
        <v>433</v>
      </c>
      <c r="C88" s="31" t="s">
        <v>37</v>
      </c>
      <c r="D88" s="108">
        <v>12</v>
      </c>
      <c r="E88" s="21"/>
      <c r="F88" s="21">
        <f t="shared" si="3"/>
        <v>0</v>
      </c>
    </row>
    <row r="89" spans="1:126" ht="30" customHeight="1">
      <c r="A89" s="190" t="s">
        <v>245</v>
      </c>
      <c r="B89" s="191"/>
      <c r="C89" s="191"/>
      <c r="D89" s="191"/>
      <c r="E89" s="191"/>
      <c r="F89" s="26">
        <f>SUM(F77:F88)</f>
        <v>0</v>
      </c>
    </row>
    <row r="90" spans="1:126" ht="30" customHeight="1">
      <c r="A90" s="188" t="s">
        <v>434</v>
      </c>
      <c r="B90" s="189"/>
      <c r="C90" s="189"/>
      <c r="D90" s="189"/>
      <c r="E90" s="189"/>
      <c r="F90" s="189"/>
    </row>
    <row r="91" spans="1:126" ht="30">
      <c r="A91" s="12" t="s">
        <v>4</v>
      </c>
      <c r="B91" s="13" t="s">
        <v>26</v>
      </c>
      <c r="C91" s="14" t="s">
        <v>27</v>
      </c>
      <c r="D91" s="14" t="s">
        <v>28</v>
      </c>
      <c r="E91" s="15" t="s">
        <v>29</v>
      </c>
      <c r="F91" s="16" t="s">
        <v>30</v>
      </c>
    </row>
    <row r="92" spans="1:126" ht="15.75" customHeight="1">
      <c r="A92" s="22">
        <v>7.01</v>
      </c>
      <c r="B92" s="23" t="s">
        <v>534</v>
      </c>
      <c r="C92" s="19"/>
      <c r="D92" s="110"/>
      <c r="E92" s="21"/>
      <c r="F92" s="21">
        <f>D92*E92</f>
        <v>0</v>
      </c>
    </row>
    <row r="93" spans="1:126" ht="15.75" customHeight="1">
      <c r="A93" s="29">
        <v>7.02</v>
      </c>
      <c r="B93" s="46" t="s">
        <v>435</v>
      </c>
      <c r="C93" s="31" t="s">
        <v>35</v>
      </c>
      <c r="D93" s="108">
        <v>45</v>
      </c>
      <c r="E93" s="21"/>
      <c r="F93" s="21">
        <f t="shared" ref="F93:F101" si="4">D93*E93</f>
        <v>0</v>
      </c>
    </row>
    <row r="94" spans="1:126" ht="15.75" customHeight="1">
      <c r="A94" s="29">
        <v>7.03</v>
      </c>
      <c r="B94" s="23" t="s">
        <v>583</v>
      </c>
      <c r="C94" s="19" t="s">
        <v>32</v>
      </c>
      <c r="D94" s="109">
        <v>500</v>
      </c>
      <c r="E94" s="21"/>
      <c r="F94" s="21">
        <f t="shared" si="4"/>
        <v>0</v>
      </c>
    </row>
    <row r="95" spans="1:126" ht="15.75" customHeight="1">
      <c r="A95" s="29">
        <v>7.04</v>
      </c>
      <c r="B95" s="23" t="s">
        <v>584</v>
      </c>
      <c r="C95" s="19" t="s">
        <v>32</v>
      </c>
      <c r="D95" s="109">
        <v>500</v>
      </c>
      <c r="E95" s="21"/>
      <c r="F95" s="21">
        <f t="shared" si="4"/>
        <v>0</v>
      </c>
    </row>
    <row r="96" spans="1:126" s="39" customFormat="1" ht="15.75" customHeight="1">
      <c r="A96" s="22">
        <v>7.05</v>
      </c>
      <c r="B96" s="18" t="s">
        <v>436</v>
      </c>
      <c r="C96" s="31" t="s">
        <v>35</v>
      </c>
      <c r="D96" s="108">
        <v>8</v>
      </c>
      <c r="E96" s="21"/>
      <c r="F96" s="21">
        <f t="shared" si="4"/>
        <v>0</v>
      </c>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row>
    <row r="97" spans="1:126" s="39" customFormat="1" ht="15.75" customHeight="1">
      <c r="A97" s="22">
        <v>7.06</v>
      </c>
      <c r="B97" s="18" t="s">
        <v>437</v>
      </c>
      <c r="C97" s="31" t="s">
        <v>35</v>
      </c>
      <c r="D97" s="108">
        <v>5</v>
      </c>
      <c r="E97" s="21"/>
      <c r="F97" s="21">
        <f t="shared" si="4"/>
        <v>0</v>
      </c>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row>
    <row r="98" spans="1:126" s="39" customFormat="1" ht="15.75" customHeight="1">
      <c r="A98" s="29">
        <v>7.07</v>
      </c>
      <c r="B98" s="46" t="s">
        <v>585</v>
      </c>
      <c r="C98" s="31" t="s">
        <v>35</v>
      </c>
      <c r="D98" s="108">
        <v>6</v>
      </c>
      <c r="E98" s="21"/>
      <c r="F98" s="21">
        <f t="shared" si="4"/>
        <v>0</v>
      </c>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row>
    <row r="99" spans="1:126" s="39" customFormat="1" ht="15.75" customHeight="1">
      <c r="A99" s="29">
        <v>7.08</v>
      </c>
      <c r="B99" s="23" t="s">
        <v>438</v>
      </c>
      <c r="C99" s="19" t="s">
        <v>32</v>
      </c>
      <c r="D99" s="109">
        <v>120</v>
      </c>
      <c r="E99" s="21"/>
      <c r="F99" s="21">
        <f t="shared" si="4"/>
        <v>0</v>
      </c>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row>
    <row r="100" spans="1:126" ht="15.75" customHeight="1">
      <c r="A100" s="29">
        <v>7.09</v>
      </c>
      <c r="B100" s="46" t="s">
        <v>439</v>
      </c>
      <c r="C100" s="31" t="s">
        <v>32</v>
      </c>
      <c r="D100" s="108">
        <v>130</v>
      </c>
      <c r="E100" s="21"/>
      <c r="F100" s="21">
        <f t="shared" si="4"/>
        <v>0</v>
      </c>
    </row>
    <row r="101" spans="1:126" ht="15.75" customHeight="1">
      <c r="A101" s="29">
        <v>7.1</v>
      </c>
      <c r="B101" s="46" t="s">
        <v>586</v>
      </c>
      <c r="C101" s="31" t="s">
        <v>35</v>
      </c>
      <c r="D101" s="108">
        <v>13</v>
      </c>
      <c r="E101" s="21"/>
      <c r="F101" s="21">
        <f t="shared" si="4"/>
        <v>0</v>
      </c>
    </row>
    <row r="102" spans="1:126" ht="30" customHeight="1">
      <c r="A102" s="190" t="s">
        <v>245</v>
      </c>
      <c r="B102" s="191"/>
      <c r="C102" s="191"/>
      <c r="D102" s="191"/>
      <c r="E102" s="191"/>
      <c r="F102" s="26">
        <f>SUM(F92:F101)</f>
        <v>0</v>
      </c>
    </row>
    <row r="103" spans="1:126" ht="30" customHeight="1">
      <c r="A103" s="188" t="s">
        <v>440</v>
      </c>
      <c r="B103" s="189"/>
      <c r="C103" s="189"/>
      <c r="D103" s="189"/>
      <c r="E103" s="189"/>
      <c r="F103" s="189"/>
    </row>
    <row r="104" spans="1:126" ht="30">
      <c r="A104" s="12" t="s">
        <v>4</v>
      </c>
      <c r="B104" s="13" t="s">
        <v>26</v>
      </c>
      <c r="C104" s="14" t="s">
        <v>27</v>
      </c>
      <c r="D104" s="14" t="s">
        <v>28</v>
      </c>
      <c r="E104" s="15" t="s">
        <v>29</v>
      </c>
      <c r="F104" s="16" t="s">
        <v>30</v>
      </c>
    </row>
    <row r="105" spans="1:126" ht="15">
      <c r="A105" s="22">
        <v>8.01</v>
      </c>
      <c r="B105" s="23" t="s">
        <v>441</v>
      </c>
      <c r="C105" s="19" t="s">
        <v>35</v>
      </c>
      <c r="D105" s="110">
        <v>5</v>
      </c>
      <c r="E105" s="21"/>
      <c r="F105" s="21">
        <f>D105*E105</f>
        <v>0</v>
      </c>
    </row>
    <row r="106" spans="1:126" ht="28.5">
      <c r="A106" s="29">
        <v>8.02</v>
      </c>
      <c r="B106" s="18" t="s">
        <v>442</v>
      </c>
      <c r="C106" s="31" t="s">
        <v>35</v>
      </c>
      <c r="D106" s="108">
        <v>4</v>
      </c>
      <c r="E106" s="21"/>
      <c r="F106" s="21">
        <f t="shared" ref="F106:F113" si="5">D106*E106</f>
        <v>0</v>
      </c>
    </row>
    <row r="107" spans="1:126" ht="15">
      <c r="A107" s="29">
        <v>8.0299999999999994</v>
      </c>
      <c r="B107" s="46" t="s">
        <v>443</v>
      </c>
      <c r="C107" s="31" t="s">
        <v>35</v>
      </c>
      <c r="D107" s="108">
        <v>1</v>
      </c>
      <c r="E107" s="21"/>
      <c r="F107" s="21">
        <f t="shared" si="5"/>
        <v>0</v>
      </c>
    </row>
    <row r="108" spans="1:126" ht="15">
      <c r="A108" s="29">
        <v>8.0399999999999991</v>
      </c>
      <c r="B108" s="46" t="s">
        <v>444</v>
      </c>
      <c r="C108" s="31" t="s">
        <v>35</v>
      </c>
      <c r="D108" s="108">
        <v>1</v>
      </c>
      <c r="E108" s="21"/>
      <c r="F108" s="21">
        <f t="shared" si="5"/>
        <v>0</v>
      </c>
    </row>
    <row r="109" spans="1:126" ht="15">
      <c r="A109" s="22">
        <v>8.0500000000000007</v>
      </c>
      <c r="B109" s="23" t="s">
        <v>445</v>
      </c>
      <c r="C109" s="19" t="s">
        <v>35</v>
      </c>
      <c r="D109" s="109">
        <v>1</v>
      </c>
      <c r="E109" s="21"/>
      <c r="F109" s="21">
        <f t="shared" si="5"/>
        <v>0</v>
      </c>
    </row>
    <row r="110" spans="1:126" ht="15">
      <c r="A110" s="22">
        <v>8.06</v>
      </c>
      <c r="B110" s="23" t="s">
        <v>446</v>
      </c>
      <c r="C110" s="19" t="s">
        <v>35</v>
      </c>
      <c r="D110" s="109">
        <v>1</v>
      </c>
      <c r="E110" s="21"/>
      <c r="F110" s="21">
        <f t="shared" si="5"/>
        <v>0</v>
      </c>
    </row>
    <row r="111" spans="1:126" ht="15">
      <c r="A111" s="29">
        <v>8.07</v>
      </c>
      <c r="B111" s="18" t="s">
        <v>447</v>
      </c>
      <c r="C111" s="31" t="s">
        <v>35</v>
      </c>
      <c r="D111" s="108">
        <v>1</v>
      </c>
      <c r="E111" s="21"/>
      <c r="F111" s="21">
        <f t="shared" si="5"/>
        <v>0</v>
      </c>
    </row>
    <row r="112" spans="1:126" ht="15">
      <c r="A112" s="29">
        <v>8.08</v>
      </c>
      <c r="B112" s="18" t="s">
        <v>448</v>
      </c>
      <c r="C112" s="31" t="s">
        <v>35</v>
      </c>
      <c r="D112" s="108">
        <v>1</v>
      </c>
      <c r="E112" s="21"/>
      <c r="F112" s="21">
        <f t="shared" si="5"/>
        <v>0</v>
      </c>
    </row>
    <row r="113" spans="1:6" ht="15">
      <c r="A113" s="29">
        <v>8.09</v>
      </c>
      <c r="B113" s="46" t="s">
        <v>449</v>
      </c>
      <c r="C113" s="31" t="s">
        <v>35</v>
      </c>
      <c r="D113" s="108">
        <v>1</v>
      </c>
      <c r="E113" s="21"/>
      <c r="F113" s="21">
        <f t="shared" si="5"/>
        <v>0</v>
      </c>
    </row>
    <row r="114" spans="1:6" ht="30" customHeight="1">
      <c r="A114" s="190" t="s">
        <v>245</v>
      </c>
      <c r="B114" s="191"/>
      <c r="C114" s="191"/>
      <c r="D114" s="191"/>
      <c r="E114" s="191"/>
      <c r="F114" s="26">
        <f>SUM(F105:F113)</f>
        <v>0</v>
      </c>
    </row>
    <row r="115" spans="1:6" ht="30" customHeight="1">
      <c r="A115" s="188" t="s">
        <v>450</v>
      </c>
      <c r="B115" s="189"/>
      <c r="C115" s="189"/>
      <c r="D115" s="189"/>
      <c r="E115" s="189"/>
      <c r="F115" s="189"/>
    </row>
    <row r="116" spans="1:6" ht="30">
      <c r="A116" s="12" t="s">
        <v>4</v>
      </c>
      <c r="B116" s="13" t="s">
        <v>26</v>
      </c>
      <c r="C116" s="14" t="s">
        <v>27</v>
      </c>
      <c r="D116" s="14" t="s">
        <v>28</v>
      </c>
      <c r="E116" s="15" t="s">
        <v>29</v>
      </c>
      <c r="F116" s="16" t="s">
        <v>30</v>
      </c>
    </row>
    <row r="117" spans="1:6" ht="15">
      <c r="A117" s="22">
        <v>9.01</v>
      </c>
      <c r="B117" s="23" t="s">
        <v>451</v>
      </c>
      <c r="C117" s="19" t="s">
        <v>32</v>
      </c>
      <c r="D117" s="110">
        <v>90</v>
      </c>
      <c r="E117" s="21"/>
      <c r="F117" s="21">
        <f>D117*E117</f>
        <v>0</v>
      </c>
    </row>
    <row r="118" spans="1:6" ht="15">
      <c r="A118" s="22">
        <v>9.02</v>
      </c>
      <c r="B118" s="23" t="s">
        <v>452</v>
      </c>
      <c r="C118" s="19" t="s">
        <v>32</v>
      </c>
      <c r="D118" s="110">
        <v>48</v>
      </c>
      <c r="E118" s="21"/>
      <c r="F118" s="21">
        <f>D118*E118</f>
        <v>0</v>
      </c>
    </row>
    <row r="119" spans="1:6" ht="30" customHeight="1">
      <c r="A119" s="190" t="s">
        <v>245</v>
      </c>
      <c r="B119" s="191"/>
      <c r="C119" s="191"/>
      <c r="D119" s="191"/>
      <c r="E119" s="191"/>
      <c r="F119" s="26">
        <f>SUM(F117:F118)</f>
        <v>0</v>
      </c>
    </row>
    <row r="120" spans="1:6" ht="30" customHeight="1">
      <c r="A120" s="188" t="s">
        <v>453</v>
      </c>
      <c r="B120" s="189"/>
      <c r="C120" s="189"/>
      <c r="D120" s="189"/>
      <c r="E120" s="189"/>
      <c r="F120" s="189"/>
    </row>
    <row r="121" spans="1:6" ht="30">
      <c r="A121" s="12" t="s">
        <v>4</v>
      </c>
      <c r="B121" s="13" t="s">
        <v>26</v>
      </c>
      <c r="C121" s="14" t="s">
        <v>27</v>
      </c>
      <c r="D121" s="14" t="s">
        <v>28</v>
      </c>
      <c r="E121" s="15" t="s">
        <v>29</v>
      </c>
      <c r="F121" s="16" t="s">
        <v>30</v>
      </c>
    </row>
    <row r="122" spans="1:6" ht="15">
      <c r="A122" s="22">
        <v>10.01</v>
      </c>
      <c r="B122" s="23" t="s">
        <v>454</v>
      </c>
      <c r="C122" s="19" t="s">
        <v>32</v>
      </c>
      <c r="D122" s="110">
        <v>50</v>
      </c>
      <c r="E122" s="21"/>
      <c r="F122" s="21">
        <f>D122*E122</f>
        <v>0</v>
      </c>
    </row>
    <row r="123" spans="1:6" ht="15">
      <c r="A123" s="22">
        <v>10.02</v>
      </c>
      <c r="B123" s="23" t="s">
        <v>455</v>
      </c>
      <c r="C123" s="19" t="s">
        <v>32</v>
      </c>
      <c r="D123" s="110">
        <v>30</v>
      </c>
      <c r="E123" s="21"/>
      <c r="F123" s="21">
        <f>D123*E123</f>
        <v>0</v>
      </c>
    </row>
    <row r="124" spans="1:6" ht="30" customHeight="1">
      <c r="A124" s="190" t="s">
        <v>245</v>
      </c>
      <c r="B124" s="191"/>
      <c r="C124" s="191"/>
      <c r="D124" s="191"/>
      <c r="E124" s="191"/>
      <c r="F124" s="26">
        <f>SUM(F122:F123)</f>
        <v>0</v>
      </c>
    </row>
    <row r="125" spans="1:6" ht="30" customHeight="1">
      <c r="A125" s="188" t="s">
        <v>456</v>
      </c>
      <c r="B125" s="189"/>
      <c r="C125" s="189"/>
      <c r="D125" s="189"/>
      <c r="E125" s="189"/>
      <c r="F125" s="189"/>
    </row>
    <row r="126" spans="1:6" ht="30">
      <c r="A126" s="12" t="s">
        <v>4</v>
      </c>
      <c r="B126" s="13" t="s">
        <v>26</v>
      </c>
      <c r="C126" s="14" t="s">
        <v>27</v>
      </c>
      <c r="D126" s="14" t="s">
        <v>28</v>
      </c>
      <c r="E126" s="15" t="s">
        <v>29</v>
      </c>
      <c r="F126" s="16" t="s">
        <v>30</v>
      </c>
    </row>
    <row r="127" spans="1:6" ht="15">
      <c r="A127" s="22">
        <v>11.01</v>
      </c>
      <c r="B127" s="23" t="s">
        <v>457</v>
      </c>
      <c r="C127" s="19" t="s">
        <v>35</v>
      </c>
      <c r="D127" s="110">
        <v>2</v>
      </c>
      <c r="E127" s="21"/>
      <c r="F127" s="21">
        <f>D127*E127</f>
        <v>0</v>
      </c>
    </row>
    <row r="128" spans="1:6" ht="15">
      <c r="A128" s="22">
        <v>11.02</v>
      </c>
      <c r="B128" s="23" t="s">
        <v>458</v>
      </c>
      <c r="C128" s="19" t="s">
        <v>35</v>
      </c>
      <c r="D128" s="110">
        <v>4</v>
      </c>
      <c r="E128" s="21"/>
      <c r="F128" s="21">
        <f t="shared" ref="F128:F142" si="6">D128*E128</f>
        <v>0</v>
      </c>
    </row>
    <row r="129" spans="1:6" ht="15">
      <c r="A129" s="22">
        <v>11.03</v>
      </c>
      <c r="B129" s="23" t="s">
        <v>459</v>
      </c>
      <c r="C129" s="19" t="s">
        <v>35</v>
      </c>
      <c r="D129" s="110">
        <v>2</v>
      </c>
      <c r="E129" s="21"/>
      <c r="F129" s="21">
        <f t="shared" si="6"/>
        <v>0</v>
      </c>
    </row>
    <row r="130" spans="1:6" ht="15">
      <c r="A130" s="29">
        <v>11.04</v>
      </c>
      <c r="B130" s="18" t="s">
        <v>460</v>
      </c>
      <c r="C130" s="31" t="s">
        <v>37</v>
      </c>
      <c r="D130" s="108">
        <v>1400</v>
      </c>
      <c r="E130" s="21"/>
      <c r="F130" s="21">
        <f t="shared" si="6"/>
        <v>0</v>
      </c>
    </row>
    <row r="131" spans="1:6" ht="28.5">
      <c r="A131" s="29">
        <v>11.05</v>
      </c>
      <c r="B131" s="18" t="s">
        <v>461</v>
      </c>
      <c r="C131" s="31" t="s">
        <v>37</v>
      </c>
      <c r="D131" s="108">
        <v>1400</v>
      </c>
      <c r="E131" s="21"/>
      <c r="F131" s="21">
        <f t="shared" si="6"/>
        <v>0</v>
      </c>
    </row>
    <row r="132" spans="1:6" ht="15">
      <c r="A132" s="29">
        <v>11.06</v>
      </c>
      <c r="B132" s="46" t="s">
        <v>462</v>
      </c>
      <c r="C132" s="31" t="s">
        <v>35</v>
      </c>
      <c r="D132" s="108">
        <v>1</v>
      </c>
      <c r="E132" s="21"/>
      <c r="F132" s="21">
        <f t="shared" si="6"/>
        <v>0</v>
      </c>
    </row>
    <row r="133" spans="1:6" ht="15.75" customHeight="1">
      <c r="A133" s="22">
        <v>11.07</v>
      </c>
      <c r="B133" s="23" t="s">
        <v>463</v>
      </c>
      <c r="C133" s="19" t="s">
        <v>35</v>
      </c>
      <c r="D133" s="109">
        <v>1</v>
      </c>
      <c r="E133" s="21"/>
      <c r="F133" s="21">
        <f t="shared" si="6"/>
        <v>0</v>
      </c>
    </row>
    <row r="134" spans="1:6" ht="15">
      <c r="A134" s="22">
        <v>11.08</v>
      </c>
      <c r="B134" s="23" t="s">
        <v>464</v>
      </c>
      <c r="C134" s="19" t="s">
        <v>32</v>
      </c>
      <c r="D134" s="109">
        <v>8</v>
      </c>
      <c r="E134" s="21"/>
      <c r="F134" s="21">
        <f t="shared" si="6"/>
        <v>0</v>
      </c>
    </row>
    <row r="135" spans="1:6" ht="15">
      <c r="A135" s="29">
        <v>11.09</v>
      </c>
      <c r="B135" s="18" t="s">
        <v>465</v>
      </c>
      <c r="C135" s="31" t="s">
        <v>35</v>
      </c>
      <c r="D135" s="108">
        <v>1</v>
      </c>
      <c r="E135" s="21"/>
      <c r="F135" s="21">
        <f t="shared" si="6"/>
        <v>0</v>
      </c>
    </row>
    <row r="136" spans="1:6" ht="15">
      <c r="A136" s="29">
        <v>11.1</v>
      </c>
      <c r="B136" s="18" t="s">
        <v>466</v>
      </c>
      <c r="C136" s="31" t="s">
        <v>35</v>
      </c>
      <c r="D136" s="108">
        <v>1</v>
      </c>
      <c r="E136" s="21"/>
      <c r="F136" s="21">
        <f t="shared" si="6"/>
        <v>0</v>
      </c>
    </row>
    <row r="137" spans="1:6" ht="15">
      <c r="A137" s="29">
        <v>11.11</v>
      </c>
      <c r="B137" s="46" t="s">
        <v>467</v>
      </c>
      <c r="C137" s="31" t="s">
        <v>35</v>
      </c>
      <c r="D137" s="108">
        <v>1</v>
      </c>
      <c r="E137" s="21"/>
      <c r="F137" s="21">
        <f t="shared" si="6"/>
        <v>0</v>
      </c>
    </row>
    <row r="138" spans="1:6" ht="15">
      <c r="A138" s="29">
        <v>11.12</v>
      </c>
      <c r="B138" s="46" t="s">
        <v>468</v>
      </c>
      <c r="C138" s="31" t="s">
        <v>32</v>
      </c>
      <c r="D138" s="108">
        <v>8</v>
      </c>
      <c r="E138" s="21"/>
      <c r="F138" s="21">
        <f t="shared" si="6"/>
        <v>0</v>
      </c>
    </row>
    <row r="139" spans="1:6" ht="15">
      <c r="A139" s="29">
        <v>11.13</v>
      </c>
      <c r="B139" s="46" t="s">
        <v>469</v>
      </c>
      <c r="C139" s="31" t="s">
        <v>35</v>
      </c>
      <c r="D139" s="108">
        <v>1</v>
      </c>
      <c r="E139" s="21"/>
      <c r="F139" s="21">
        <f t="shared" si="6"/>
        <v>0</v>
      </c>
    </row>
    <row r="140" spans="1:6" ht="15">
      <c r="A140" s="29">
        <v>11.14</v>
      </c>
      <c r="B140" s="52" t="s">
        <v>587</v>
      </c>
      <c r="C140" s="31" t="s">
        <v>35</v>
      </c>
      <c r="D140" s="108">
        <v>6</v>
      </c>
      <c r="E140" s="21"/>
      <c r="F140" s="21">
        <f t="shared" si="6"/>
        <v>0</v>
      </c>
    </row>
    <row r="141" spans="1:6" ht="15">
      <c r="A141" s="29">
        <v>11.15</v>
      </c>
      <c r="B141" s="46" t="s">
        <v>588</v>
      </c>
      <c r="C141" s="31" t="s">
        <v>37</v>
      </c>
      <c r="D141" s="108">
        <v>181</v>
      </c>
      <c r="E141" s="21"/>
      <c r="F141" s="21">
        <f t="shared" si="6"/>
        <v>0</v>
      </c>
    </row>
    <row r="142" spans="1:6" ht="15">
      <c r="A142" s="29">
        <v>11.16</v>
      </c>
      <c r="B142" s="46" t="s">
        <v>589</v>
      </c>
      <c r="C142" s="31" t="s">
        <v>37</v>
      </c>
      <c r="D142" s="108">
        <v>239</v>
      </c>
      <c r="E142" s="21"/>
      <c r="F142" s="21">
        <f t="shared" si="6"/>
        <v>0</v>
      </c>
    </row>
    <row r="143" spans="1:6" ht="15">
      <c r="A143" s="190" t="s">
        <v>245</v>
      </c>
      <c r="B143" s="191"/>
      <c r="C143" s="191"/>
      <c r="D143" s="191"/>
      <c r="E143" s="191"/>
      <c r="F143" s="26">
        <f>SUM(F127:F142)</f>
        <v>0</v>
      </c>
    </row>
    <row r="144" spans="1:6" ht="15">
      <c r="A144" s="188" t="s">
        <v>470</v>
      </c>
      <c r="B144" s="189"/>
      <c r="C144" s="189"/>
      <c r="D144" s="189"/>
      <c r="E144" s="189"/>
      <c r="F144" s="189"/>
    </row>
    <row r="145" spans="1:6" ht="30">
      <c r="A145" s="12" t="s">
        <v>4</v>
      </c>
      <c r="B145" s="13" t="s">
        <v>26</v>
      </c>
      <c r="C145" s="14" t="s">
        <v>27</v>
      </c>
      <c r="D145" s="14" t="s">
        <v>28</v>
      </c>
      <c r="E145" s="15" t="s">
        <v>29</v>
      </c>
      <c r="F145" s="16" t="s">
        <v>30</v>
      </c>
    </row>
    <row r="146" spans="1:6" ht="15">
      <c r="A146" s="22">
        <v>12.01</v>
      </c>
      <c r="B146" s="23" t="s">
        <v>471</v>
      </c>
      <c r="C146" s="19" t="s">
        <v>35</v>
      </c>
      <c r="D146" s="110">
        <v>1</v>
      </c>
      <c r="E146" s="21"/>
      <c r="F146" s="21">
        <f>D146*E146</f>
        <v>0</v>
      </c>
    </row>
    <row r="147" spans="1:6" ht="15">
      <c r="A147" s="22">
        <v>12.02</v>
      </c>
      <c r="B147" s="23" t="s">
        <v>590</v>
      </c>
      <c r="C147" s="19" t="s">
        <v>35</v>
      </c>
      <c r="D147" s="110">
        <v>12</v>
      </c>
      <c r="E147" s="21"/>
      <c r="F147" s="21">
        <f t="shared" ref="F147:F148" si="7">D147*E147</f>
        <v>0</v>
      </c>
    </row>
    <row r="148" spans="1:6" ht="15">
      <c r="A148" s="22">
        <v>12.03</v>
      </c>
      <c r="B148" s="23" t="s">
        <v>472</v>
      </c>
      <c r="C148" s="19" t="s">
        <v>35</v>
      </c>
      <c r="D148" s="110">
        <v>5</v>
      </c>
      <c r="E148" s="21"/>
      <c r="F148" s="21">
        <f t="shared" si="7"/>
        <v>0</v>
      </c>
    </row>
    <row r="149" spans="1:6" ht="15">
      <c r="A149" s="190" t="s">
        <v>245</v>
      </c>
      <c r="B149" s="191"/>
      <c r="C149" s="191"/>
      <c r="D149" s="191"/>
      <c r="E149" s="191"/>
      <c r="F149" s="26">
        <f>SUM(F146:F148)</f>
        <v>0</v>
      </c>
    </row>
    <row r="150" spans="1:6" ht="15">
      <c r="A150" s="188" t="s">
        <v>473</v>
      </c>
      <c r="B150" s="189"/>
      <c r="C150" s="189"/>
      <c r="D150" s="189"/>
      <c r="E150" s="189"/>
      <c r="F150" s="189"/>
    </row>
    <row r="151" spans="1:6" ht="30">
      <c r="A151" s="12" t="s">
        <v>4</v>
      </c>
      <c r="B151" s="13" t="s">
        <v>26</v>
      </c>
      <c r="C151" s="14" t="s">
        <v>27</v>
      </c>
      <c r="D151" s="14" t="s">
        <v>28</v>
      </c>
      <c r="E151" s="15" t="s">
        <v>29</v>
      </c>
      <c r="F151" s="16" t="s">
        <v>30</v>
      </c>
    </row>
    <row r="152" spans="1:6" s="96" customFormat="1" ht="15">
      <c r="A152" s="29">
        <v>15.01</v>
      </c>
      <c r="B152" s="18" t="s">
        <v>474</v>
      </c>
      <c r="C152" s="31" t="s">
        <v>35</v>
      </c>
      <c r="D152" s="108">
        <v>7</v>
      </c>
      <c r="E152" s="97"/>
      <c r="F152" s="21">
        <f>D152*E152</f>
        <v>0</v>
      </c>
    </row>
    <row r="153" spans="1:6" s="96" customFormat="1" ht="15">
      <c r="A153" s="29">
        <v>15.02</v>
      </c>
      <c r="B153" s="52" t="s">
        <v>475</v>
      </c>
      <c r="C153" s="31" t="s">
        <v>35</v>
      </c>
      <c r="D153" s="108">
        <v>1</v>
      </c>
      <c r="E153" s="97"/>
      <c r="F153" s="21">
        <f>D153*E153</f>
        <v>0</v>
      </c>
    </row>
    <row r="154" spans="1:6" ht="15">
      <c r="A154" s="190" t="s">
        <v>245</v>
      </c>
      <c r="B154" s="191"/>
      <c r="C154" s="191"/>
      <c r="D154" s="191"/>
      <c r="E154" s="191"/>
      <c r="F154" s="26">
        <f>SUM(F152:F153)</f>
        <v>0</v>
      </c>
    </row>
    <row r="155" spans="1:6" ht="15">
      <c r="A155" s="35"/>
      <c r="B155" s="36"/>
      <c r="C155" s="37"/>
      <c r="D155" s="37"/>
      <c r="E155" s="38"/>
      <c r="F155" s="38"/>
    </row>
    <row r="156" spans="1:6" ht="15">
      <c r="A156" s="171" t="s">
        <v>17</v>
      </c>
      <c r="B156" s="171"/>
      <c r="C156" s="171"/>
      <c r="D156" s="171"/>
      <c r="E156" s="171"/>
      <c r="F156" s="171"/>
    </row>
    <row r="157" spans="1:6" ht="15">
      <c r="A157" s="172" t="s">
        <v>18</v>
      </c>
      <c r="B157" s="173"/>
      <c r="C157" s="173"/>
      <c r="D157" s="174"/>
      <c r="E157" s="175">
        <f>SUM(F119,F114,F102,F89,F74,F65,F31,F21,F124,F149,F143,F154)</f>
        <v>0</v>
      </c>
      <c r="F157" s="176"/>
    </row>
  </sheetData>
  <mergeCells count="34">
    <mergeCell ref="A32:F32"/>
    <mergeCell ref="A16:F16"/>
    <mergeCell ref="B1:F4"/>
    <mergeCell ref="B7:F7"/>
    <mergeCell ref="B9:F9"/>
    <mergeCell ref="A11:F11"/>
    <mergeCell ref="A12:F15"/>
    <mergeCell ref="A17:F17"/>
    <mergeCell ref="A18:F18"/>
    <mergeCell ref="A21:E21"/>
    <mergeCell ref="A22:F22"/>
    <mergeCell ref="A31:E31"/>
    <mergeCell ref="A149:E149"/>
    <mergeCell ref="A102:E102"/>
    <mergeCell ref="A103:F103"/>
    <mergeCell ref="A90:F90"/>
    <mergeCell ref="A114:E114"/>
    <mergeCell ref="A115:F115"/>
    <mergeCell ref="A119:E119"/>
    <mergeCell ref="A120:F120"/>
    <mergeCell ref="A124:E124"/>
    <mergeCell ref="A125:F125"/>
    <mergeCell ref="A143:E143"/>
    <mergeCell ref="A144:F144"/>
    <mergeCell ref="A65:E65"/>
    <mergeCell ref="A66:F66"/>
    <mergeCell ref="A74:E74"/>
    <mergeCell ref="A75:F75"/>
    <mergeCell ref="A89:E89"/>
    <mergeCell ref="A157:D157"/>
    <mergeCell ref="E157:F157"/>
    <mergeCell ref="A150:F150"/>
    <mergeCell ref="A154:E154"/>
    <mergeCell ref="A156:F156"/>
  </mergeCells>
  <pageMargins left="0.7" right="0.7" top="0.75" bottom="0.75" header="0.3" footer="0.3"/>
  <pageSetup scale="44" orientation="portrait" r:id="rId1"/>
  <rowBreaks count="1" manualBreakCount="1">
    <brk id="74" max="5" man="1"/>
  </rowBreaks>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78639-84F3-4B11-8550-06715E05BEC7}">
  <sheetPr>
    <pageSetUpPr fitToPage="1"/>
  </sheetPr>
  <dimension ref="A1:DV55"/>
  <sheetViews>
    <sheetView view="pageBreakPreview" zoomScale="80" zoomScaleNormal="80" zoomScaleSheetLayoutView="80" workbookViewId="0">
      <selection activeCell="B1" sqref="B1:F4"/>
    </sheetView>
  </sheetViews>
  <sheetFormatPr defaultColWidth="9.140625" defaultRowHeight="15.75"/>
  <cols>
    <col min="1" max="1" width="20.42578125" style="57" customWidth="1"/>
    <col min="2" max="2" width="88" style="58" customWidth="1"/>
    <col min="3" max="3" width="18.140625" style="58" customWidth="1"/>
    <col min="4" max="4" width="17.85546875" style="58" customWidth="1"/>
    <col min="5" max="5" width="29.140625" style="59" customWidth="1"/>
    <col min="6" max="6" width="26.85546875" style="60" bestFit="1" customWidth="1"/>
  </cols>
  <sheetData>
    <row r="1" spans="1:6" ht="15">
      <c r="A1" s="1"/>
      <c r="B1" s="140" t="s">
        <v>626</v>
      </c>
      <c r="C1" s="141"/>
      <c r="D1" s="141"/>
      <c r="E1" s="141"/>
      <c r="F1" s="142"/>
    </row>
    <row r="2" spans="1:6" ht="15">
      <c r="A2" s="2"/>
      <c r="B2" s="143"/>
      <c r="C2" s="143"/>
      <c r="D2" s="143"/>
      <c r="E2" s="143"/>
      <c r="F2" s="144"/>
    </row>
    <row r="3" spans="1:6" s="3" customFormat="1" ht="24.95" customHeight="1">
      <c r="A3" s="2"/>
      <c r="B3" s="143"/>
      <c r="C3" s="143"/>
      <c r="D3" s="143"/>
      <c r="E3" s="143"/>
      <c r="F3" s="144"/>
    </row>
    <row r="4" spans="1:6" ht="15">
      <c r="A4" s="2"/>
      <c r="B4" s="143"/>
      <c r="C4" s="143"/>
      <c r="D4" s="143"/>
      <c r="E4" s="143"/>
      <c r="F4" s="144"/>
    </row>
    <row r="5" spans="1:6" ht="20.25">
      <c r="A5" s="2"/>
      <c r="B5" s="4"/>
      <c r="C5" s="4"/>
      <c r="D5" s="4"/>
      <c r="E5" s="5"/>
      <c r="F5" s="6"/>
    </row>
    <row r="6" spans="1:6" ht="15">
      <c r="A6" s="2"/>
      <c r="B6"/>
      <c r="C6"/>
      <c r="D6" s="7"/>
      <c r="E6" s="8"/>
      <c r="F6" s="9"/>
    </row>
    <row r="7" spans="1:6" ht="29.25" customHeight="1">
      <c r="A7" s="10" t="s">
        <v>0</v>
      </c>
      <c r="B7" s="145"/>
      <c r="C7" s="145"/>
      <c r="D7" s="145"/>
      <c r="E7" s="145"/>
      <c r="F7" s="146"/>
    </row>
    <row r="8" spans="1:6" ht="15">
      <c r="A8" s="2"/>
      <c r="B8"/>
      <c r="C8"/>
      <c r="D8" s="7"/>
      <c r="E8" s="8"/>
      <c r="F8" s="9"/>
    </row>
    <row r="9" spans="1:6" ht="15">
      <c r="A9" s="10" t="s">
        <v>1</v>
      </c>
      <c r="B9" s="147" t="s">
        <v>624</v>
      </c>
      <c r="C9" s="147"/>
      <c r="D9" s="147"/>
      <c r="E9" s="147"/>
      <c r="F9" s="148"/>
    </row>
    <row r="10" spans="1:6" ht="15">
      <c r="A10" s="2"/>
      <c r="B10"/>
      <c r="C10"/>
      <c r="D10" s="7"/>
      <c r="E10" s="8"/>
      <c r="F10" s="9"/>
    </row>
    <row r="11" spans="1:6" ht="18" customHeight="1">
      <c r="A11" s="149" t="s">
        <v>2</v>
      </c>
      <c r="B11" s="150"/>
      <c r="C11" s="150"/>
      <c r="D11" s="150"/>
      <c r="E11" s="150"/>
      <c r="F11" s="151"/>
    </row>
    <row r="12" spans="1:6" ht="15">
      <c r="A12" s="152" t="s">
        <v>22</v>
      </c>
      <c r="B12" s="153"/>
      <c r="C12" s="153"/>
      <c r="D12" s="153"/>
      <c r="E12" s="153"/>
      <c r="F12" s="154"/>
    </row>
    <row r="13" spans="1:6" ht="15">
      <c r="A13" s="152"/>
      <c r="B13" s="153"/>
      <c r="C13" s="153"/>
      <c r="D13" s="153"/>
      <c r="E13" s="153"/>
      <c r="F13" s="154"/>
    </row>
    <row r="14" spans="1:6" ht="15">
      <c r="A14" s="152"/>
      <c r="B14" s="153"/>
      <c r="C14" s="153"/>
      <c r="D14" s="153"/>
      <c r="E14" s="153"/>
      <c r="F14" s="154"/>
    </row>
    <row r="15" spans="1:6" ht="132.75" customHeight="1">
      <c r="A15" s="155"/>
      <c r="B15" s="156"/>
      <c r="C15" s="156"/>
      <c r="D15" s="156"/>
      <c r="E15" s="156"/>
      <c r="F15" s="161"/>
    </row>
    <row r="16" spans="1:6" s="11" customFormat="1" ht="30" customHeight="1">
      <c r="A16" s="178" t="s">
        <v>15</v>
      </c>
      <c r="B16" s="179"/>
      <c r="C16" s="179"/>
      <c r="D16" s="179"/>
      <c r="E16" s="179"/>
      <c r="F16" s="179"/>
    </row>
    <row r="17" spans="1:6" s="94" customFormat="1" ht="30" customHeight="1">
      <c r="A17" s="180" t="s">
        <v>476</v>
      </c>
      <c r="B17" s="181"/>
      <c r="C17" s="181"/>
      <c r="D17" s="181"/>
      <c r="E17" s="181"/>
      <c r="F17" s="181"/>
    </row>
    <row r="18" spans="1:6" ht="30" customHeight="1">
      <c r="A18" s="165" t="s">
        <v>25</v>
      </c>
      <c r="B18" s="166"/>
      <c r="C18" s="166"/>
      <c r="D18" s="166"/>
      <c r="E18" s="166"/>
      <c r="F18" s="167"/>
    </row>
    <row r="19" spans="1:6" s="51" customFormat="1" ht="30" customHeight="1">
      <c r="A19" s="12" t="s">
        <v>4</v>
      </c>
      <c r="B19" s="13" t="s">
        <v>26</v>
      </c>
      <c r="C19" s="14" t="s">
        <v>27</v>
      </c>
      <c r="D19" s="14" t="s">
        <v>28</v>
      </c>
      <c r="E19" s="15" t="s">
        <v>29</v>
      </c>
      <c r="F19" s="16" t="s">
        <v>30</v>
      </c>
    </row>
    <row r="20" spans="1:6" ht="28.5" customHeight="1">
      <c r="A20" s="22">
        <v>1.02</v>
      </c>
      <c r="B20" s="52" t="s">
        <v>477</v>
      </c>
      <c r="C20" s="31" t="s">
        <v>35</v>
      </c>
      <c r="D20" s="32">
        <v>1</v>
      </c>
      <c r="E20" s="21"/>
      <c r="F20" s="21">
        <f>D20*E20</f>
        <v>0</v>
      </c>
    </row>
    <row r="21" spans="1:6" ht="27" customHeight="1">
      <c r="A21" s="22">
        <v>1.03</v>
      </c>
      <c r="B21" s="18" t="s">
        <v>478</v>
      </c>
      <c r="C21" s="31" t="s">
        <v>35</v>
      </c>
      <c r="D21" s="32">
        <v>1</v>
      </c>
      <c r="E21" s="21"/>
      <c r="F21" s="21">
        <f t="shared" ref="F21:F25" si="0">D21*E21</f>
        <v>0</v>
      </c>
    </row>
    <row r="22" spans="1:6" ht="15.75" customHeight="1">
      <c r="A22" s="22">
        <v>1.04</v>
      </c>
      <c r="B22" s="46" t="s">
        <v>479</v>
      </c>
      <c r="C22" s="31" t="s">
        <v>35</v>
      </c>
      <c r="D22" s="32">
        <v>2</v>
      </c>
      <c r="E22" s="21"/>
      <c r="F22" s="21">
        <f t="shared" si="0"/>
        <v>0</v>
      </c>
    </row>
    <row r="23" spans="1:6" ht="15.75" customHeight="1">
      <c r="A23" s="22">
        <v>1.05</v>
      </c>
      <c r="B23" s="46" t="s">
        <v>480</v>
      </c>
      <c r="C23" s="31" t="s">
        <v>35</v>
      </c>
      <c r="D23" s="32">
        <v>2</v>
      </c>
      <c r="E23" s="21"/>
      <c r="F23" s="21">
        <f t="shared" si="0"/>
        <v>0</v>
      </c>
    </row>
    <row r="24" spans="1:6" ht="15.75" customHeight="1">
      <c r="A24" s="22">
        <v>1.06</v>
      </c>
      <c r="B24" s="23" t="s">
        <v>481</v>
      </c>
      <c r="C24" s="19" t="s">
        <v>32</v>
      </c>
      <c r="D24" s="25">
        <v>35</v>
      </c>
      <c r="E24" s="21"/>
      <c r="F24" s="21">
        <f t="shared" si="0"/>
        <v>0</v>
      </c>
    </row>
    <row r="25" spans="1:6" ht="15.75" customHeight="1">
      <c r="A25" s="22">
        <v>1.07</v>
      </c>
      <c r="B25" s="23" t="s">
        <v>482</v>
      </c>
      <c r="C25" s="19" t="s">
        <v>35</v>
      </c>
      <c r="D25" s="25">
        <v>1</v>
      </c>
      <c r="E25" s="21"/>
      <c r="F25" s="21">
        <f t="shared" si="0"/>
        <v>0</v>
      </c>
    </row>
    <row r="26" spans="1:6" ht="30" customHeight="1">
      <c r="A26" s="190" t="s">
        <v>245</v>
      </c>
      <c r="B26" s="191"/>
      <c r="C26" s="191"/>
      <c r="D26" s="191"/>
      <c r="E26" s="191"/>
      <c r="F26" s="26">
        <f>SUM(F20:F25)</f>
        <v>0</v>
      </c>
    </row>
    <row r="27" spans="1:6" ht="30" customHeight="1">
      <c r="A27" s="188" t="s">
        <v>483</v>
      </c>
      <c r="B27" s="189"/>
      <c r="C27" s="189"/>
      <c r="D27" s="189"/>
      <c r="E27" s="189"/>
      <c r="F27" s="189"/>
    </row>
    <row r="28" spans="1:6" ht="30" customHeight="1">
      <c r="A28" s="12" t="s">
        <v>4</v>
      </c>
      <c r="B28" s="13" t="s">
        <v>26</v>
      </c>
      <c r="C28" s="14" t="s">
        <v>27</v>
      </c>
      <c r="D28" s="14" t="s">
        <v>28</v>
      </c>
      <c r="E28" s="15" t="s">
        <v>29</v>
      </c>
      <c r="F28" s="16" t="s">
        <v>30</v>
      </c>
    </row>
    <row r="29" spans="1:6" ht="15.75" customHeight="1">
      <c r="A29" s="22">
        <v>2.0099999999999998</v>
      </c>
      <c r="B29" s="23" t="s">
        <v>484</v>
      </c>
      <c r="C29" s="19" t="s">
        <v>37</v>
      </c>
      <c r="D29" s="20">
        <v>12</v>
      </c>
      <c r="E29" s="21"/>
      <c r="F29" s="21">
        <f>D29*E29</f>
        <v>0</v>
      </c>
    </row>
    <row r="30" spans="1:6" ht="30" customHeight="1">
      <c r="A30" s="190" t="s">
        <v>245</v>
      </c>
      <c r="B30" s="191"/>
      <c r="C30" s="191"/>
      <c r="D30" s="191"/>
      <c r="E30" s="191"/>
      <c r="F30" s="26">
        <f>SUM(F29)</f>
        <v>0</v>
      </c>
    </row>
    <row r="31" spans="1:6" ht="30" customHeight="1">
      <c r="A31" s="188" t="s">
        <v>485</v>
      </c>
      <c r="B31" s="189"/>
      <c r="C31" s="189"/>
      <c r="D31" s="189"/>
      <c r="E31" s="189"/>
      <c r="F31" s="189"/>
    </row>
    <row r="32" spans="1:6" ht="30" customHeight="1">
      <c r="A32" s="12" t="s">
        <v>4</v>
      </c>
      <c r="B32" s="13" t="s">
        <v>26</v>
      </c>
      <c r="C32" s="14" t="s">
        <v>27</v>
      </c>
      <c r="D32" s="14" t="s">
        <v>28</v>
      </c>
      <c r="E32" s="15" t="s">
        <v>29</v>
      </c>
      <c r="F32" s="16" t="s">
        <v>30</v>
      </c>
    </row>
    <row r="33" spans="1:6" ht="15.75" customHeight="1">
      <c r="A33" s="22">
        <v>3.01</v>
      </c>
      <c r="B33" s="23" t="s">
        <v>484</v>
      </c>
      <c r="C33" s="19" t="s">
        <v>37</v>
      </c>
      <c r="D33" s="20">
        <v>12</v>
      </c>
      <c r="E33" s="21"/>
      <c r="F33" s="21">
        <f>D33*E33</f>
        <v>0</v>
      </c>
    </row>
    <row r="34" spans="1:6" ht="30" customHeight="1">
      <c r="A34" s="190" t="s">
        <v>245</v>
      </c>
      <c r="B34" s="191"/>
      <c r="C34" s="191"/>
      <c r="D34" s="191"/>
      <c r="E34" s="191"/>
      <c r="F34" s="26">
        <f>SUM(F33)</f>
        <v>0</v>
      </c>
    </row>
    <row r="35" spans="1:6" ht="30" customHeight="1">
      <c r="A35" s="188" t="s">
        <v>486</v>
      </c>
      <c r="B35" s="189"/>
      <c r="C35" s="189"/>
      <c r="D35" s="189"/>
      <c r="E35" s="189"/>
      <c r="F35" s="189"/>
    </row>
    <row r="36" spans="1:6" ht="30" customHeight="1">
      <c r="A36" s="12" t="s">
        <v>4</v>
      </c>
      <c r="B36" s="13" t="s">
        <v>26</v>
      </c>
      <c r="C36" s="14" t="s">
        <v>27</v>
      </c>
      <c r="D36" s="14" t="s">
        <v>28</v>
      </c>
      <c r="E36" s="15" t="s">
        <v>29</v>
      </c>
      <c r="F36" s="16" t="s">
        <v>30</v>
      </c>
    </row>
    <row r="37" spans="1:6" ht="15.75" customHeight="1">
      <c r="A37" s="22">
        <v>4.01</v>
      </c>
      <c r="B37" s="23" t="s">
        <v>487</v>
      </c>
      <c r="C37" s="19" t="s">
        <v>37</v>
      </c>
      <c r="D37" s="20">
        <v>2</v>
      </c>
      <c r="E37" s="21"/>
      <c r="F37" s="21">
        <f>D37*E37</f>
        <v>0</v>
      </c>
    </row>
    <row r="38" spans="1:6" ht="15.75" customHeight="1">
      <c r="A38" s="22">
        <v>4.0199999999999996</v>
      </c>
      <c r="B38" s="24" t="s">
        <v>488</v>
      </c>
      <c r="C38" s="19" t="s">
        <v>37</v>
      </c>
      <c r="D38" s="25">
        <v>500</v>
      </c>
      <c r="E38" s="21"/>
      <c r="F38" s="21">
        <f t="shared" ref="F38:F39" si="1">D38*E38</f>
        <v>0</v>
      </c>
    </row>
    <row r="39" spans="1:6" ht="15.75" customHeight="1">
      <c r="A39" s="22">
        <v>4.03</v>
      </c>
      <c r="B39" s="24" t="s">
        <v>489</v>
      </c>
      <c r="C39" s="19" t="s">
        <v>35</v>
      </c>
      <c r="D39" s="25">
        <v>3</v>
      </c>
      <c r="E39" s="21"/>
      <c r="F39" s="21">
        <f t="shared" si="1"/>
        <v>0</v>
      </c>
    </row>
    <row r="40" spans="1:6" ht="30" customHeight="1">
      <c r="A40" s="190" t="s">
        <v>245</v>
      </c>
      <c r="B40" s="191"/>
      <c r="C40" s="191"/>
      <c r="D40" s="191"/>
      <c r="E40" s="191"/>
      <c r="F40" s="26">
        <f>SUM(F37:F39)</f>
        <v>0</v>
      </c>
    </row>
    <row r="41" spans="1:6" ht="30" customHeight="1">
      <c r="A41" s="188" t="s">
        <v>490</v>
      </c>
      <c r="B41" s="189"/>
      <c r="C41" s="189"/>
      <c r="D41" s="189"/>
      <c r="E41" s="189"/>
      <c r="F41" s="189"/>
    </row>
    <row r="42" spans="1:6" ht="30" customHeight="1">
      <c r="A42" s="12" t="s">
        <v>4</v>
      </c>
      <c r="B42" s="13" t="s">
        <v>26</v>
      </c>
      <c r="C42" s="14" t="s">
        <v>27</v>
      </c>
      <c r="D42" s="14" t="s">
        <v>28</v>
      </c>
      <c r="E42" s="15" t="s">
        <v>29</v>
      </c>
      <c r="F42" s="16" t="s">
        <v>30</v>
      </c>
    </row>
    <row r="43" spans="1:6" ht="15.75" customHeight="1">
      <c r="A43" s="22">
        <v>5.01</v>
      </c>
      <c r="B43" s="23" t="s">
        <v>491</v>
      </c>
      <c r="C43" s="19" t="s">
        <v>37</v>
      </c>
      <c r="D43" s="20">
        <v>8</v>
      </c>
      <c r="E43" s="21"/>
      <c r="F43" s="21">
        <f>D43*E43</f>
        <v>0</v>
      </c>
    </row>
    <row r="44" spans="1:6" ht="30" customHeight="1">
      <c r="A44" s="190" t="s">
        <v>245</v>
      </c>
      <c r="B44" s="191"/>
      <c r="C44" s="191"/>
      <c r="D44" s="191"/>
      <c r="E44" s="191"/>
      <c r="F44" s="26">
        <f>SUM(F43)</f>
        <v>0</v>
      </c>
    </row>
    <row r="45" spans="1:6" ht="30" customHeight="1">
      <c r="A45" s="188" t="s">
        <v>492</v>
      </c>
      <c r="B45" s="189"/>
      <c r="C45" s="189"/>
      <c r="D45" s="189"/>
      <c r="E45" s="189"/>
      <c r="F45" s="189"/>
    </row>
    <row r="46" spans="1:6" ht="30" customHeight="1">
      <c r="A46" s="12" t="s">
        <v>4</v>
      </c>
      <c r="B46" s="13" t="s">
        <v>26</v>
      </c>
      <c r="C46" s="14" t="s">
        <v>27</v>
      </c>
      <c r="D46" s="14" t="s">
        <v>28</v>
      </c>
      <c r="E46" s="15" t="s">
        <v>29</v>
      </c>
      <c r="F46" s="16" t="s">
        <v>30</v>
      </c>
    </row>
    <row r="47" spans="1:6" ht="15.75" customHeight="1">
      <c r="A47" s="22">
        <v>6.01</v>
      </c>
      <c r="B47" s="23" t="s">
        <v>493</v>
      </c>
      <c r="C47" s="19" t="s">
        <v>37</v>
      </c>
      <c r="D47" s="20">
        <v>16</v>
      </c>
      <c r="E47" s="21"/>
      <c r="F47" s="21">
        <f>D47*E47</f>
        <v>0</v>
      </c>
    </row>
    <row r="48" spans="1:6" ht="30" customHeight="1">
      <c r="A48" s="190" t="s">
        <v>245</v>
      </c>
      <c r="B48" s="191"/>
      <c r="C48" s="191"/>
      <c r="D48" s="191"/>
      <c r="E48" s="191"/>
      <c r="F48" s="26">
        <f>SUM(F47:F47)</f>
        <v>0</v>
      </c>
    </row>
    <row r="49" spans="1:126" ht="30" customHeight="1">
      <c r="A49" s="188" t="s">
        <v>41</v>
      </c>
      <c r="B49" s="189"/>
      <c r="C49" s="189"/>
      <c r="D49" s="189"/>
      <c r="E49" s="189"/>
      <c r="F49" s="189"/>
    </row>
    <row r="50" spans="1:126" ht="30" customHeight="1">
      <c r="A50" s="12" t="s">
        <v>4</v>
      </c>
      <c r="B50" s="13" t="s">
        <v>26</v>
      </c>
      <c r="C50" s="14" t="s">
        <v>27</v>
      </c>
      <c r="D50" s="14" t="s">
        <v>28</v>
      </c>
      <c r="E50" s="15" t="s">
        <v>29</v>
      </c>
      <c r="F50" s="16" t="s">
        <v>30</v>
      </c>
    </row>
    <row r="51" spans="1:126" ht="15.75" customHeight="1">
      <c r="A51" s="22">
        <v>7.01</v>
      </c>
      <c r="B51" s="23" t="s">
        <v>494</v>
      </c>
      <c r="C51" s="19" t="s">
        <v>35</v>
      </c>
      <c r="D51" s="20">
        <v>1</v>
      </c>
      <c r="E51" s="21"/>
      <c r="F51" s="21">
        <f>D51*E51</f>
        <v>0</v>
      </c>
    </row>
    <row r="52" spans="1:126" ht="30" customHeight="1">
      <c r="A52" s="190" t="s">
        <v>245</v>
      </c>
      <c r="B52" s="191"/>
      <c r="C52" s="191"/>
      <c r="D52" s="191"/>
      <c r="E52" s="191"/>
      <c r="F52" s="26">
        <f>SUM(F51:F51)</f>
        <v>0</v>
      </c>
    </row>
    <row r="53" spans="1:126" s="39" customFormat="1" ht="15">
      <c r="A53" s="35"/>
      <c r="B53" s="36"/>
      <c r="C53" s="37"/>
      <c r="D53" s="37"/>
      <c r="E53" s="38"/>
      <c r="F53" s="38"/>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row>
    <row r="54" spans="1:126" s="39" customFormat="1" ht="36" customHeight="1">
      <c r="A54" s="194" t="s">
        <v>17</v>
      </c>
      <c r="B54" s="195"/>
      <c r="C54" s="195"/>
      <c r="D54" s="195"/>
      <c r="E54" s="195"/>
      <c r="F54" s="196"/>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row>
    <row r="55" spans="1:126" s="39" customFormat="1" ht="42" customHeight="1">
      <c r="A55" s="172" t="s">
        <v>18</v>
      </c>
      <c r="B55" s="173"/>
      <c r="C55" s="173"/>
      <c r="D55" s="174"/>
      <c r="E55" s="192">
        <f>SUM(F48,F44,F40,F34,F30,F26,F52)</f>
        <v>0</v>
      </c>
      <c r="F55" s="19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row>
  </sheetData>
  <mergeCells count="24">
    <mergeCell ref="A48:E48"/>
    <mergeCell ref="A49:F49"/>
    <mergeCell ref="A52:E52"/>
    <mergeCell ref="A54:F54"/>
    <mergeCell ref="A55:D55"/>
    <mergeCell ref="E55:F55"/>
    <mergeCell ref="A31:F31"/>
    <mergeCell ref="B1:F4"/>
    <mergeCell ref="B7:F7"/>
    <mergeCell ref="B9:F9"/>
    <mergeCell ref="A11:F11"/>
    <mergeCell ref="A12:F15"/>
    <mergeCell ref="A16:F16"/>
    <mergeCell ref="A17:F17"/>
    <mergeCell ref="A18:F18"/>
    <mergeCell ref="A26:E26"/>
    <mergeCell ref="A27:F27"/>
    <mergeCell ref="A30:E30"/>
    <mergeCell ref="A45:F45"/>
    <mergeCell ref="A34:E34"/>
    <mergeCell ref="A35:F35"/>
    <mergeCell ref="A40:E40"/>
    <mergeCell ref="A41:F41"/>
    <mergeCell ref="A44:E44"/>
  </mergeCells>
  <pageMargins left="0.7" right="0.7" top="0.75" bottom="0.75" header="0.3" footer="0.3"/>
  <pageSetup scale="45" orientation="portrait" horizontalDpi="1200" verticalDpi="1200" r:id="rId1"/>
  <rowBreaks count="1" manualBreakCount="1">
    <brk id="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C20F66-17BD-4F9D-99B3-FA351888A640}"/>
</file>

<file path=customXml/itemProps2.xml><?xml version="1.0" encoding="utf-8"?>
<ds:datastoreItem xmlns:ds="http://schemas.openxmlformats.org/officeDocument/2006/customXml" ds:itemID="{8F964A64-D09B-4650-9B92-9275055790BE}"/>
</file>

<file path=customXml/itemProps3.xml><?xml version="1.0" encoding="utf-8"?>
<ds:datastoreItem xmlns:ds="http://schemas.openxmlformats.org/officeDocument/2006/customXml" ds:itemID="{2E69A11C-3FD1-4C15-833D-27567352A8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Batch Selection</vt:lpstr>
      <vt:lpstr>Public Works Building</vt:lpstr>
      <vt:lpstr>DOT-Billy Creek Barn</vt:lpstr>
      <vt:lpstr>Fort Myers Regional Library</vt:lpstr>
      <vt:lpstr>Lakes Regional Park Boardwalk</vt:lpstr>
      <vt:lpstr>Lakes Regional Park</vt:lpstr>
      <vt:lpstr>Matlacha Comm. Park Art Center</vt:lpstr>
      <vt:lpstr>Matlacha Community Center</vt:lpstr>
      <vt:lpstr>Melvin Morgan Const. Complex</vt:lpstr>
      <vt:lpstr>Phillips Community Park</vt:lpstr>
      <vt:lpstr>'Fort Myers Regional Library'!Print_Area</vt:lpstr>
      <vt:lpstr>'Lakes Regional Park'!Print_Area</vt:lpstr>
      <vt:lpstr>'Lakes Regional Park Boardwalk'!Print_Area</vt:lpstr>
      <vt:lpstr>'Matlacha Comm. Park Art Center'!Print_Area</vt:lpstr>
      <vt:lpstr>'Phillips Community Park'!Print_Area</vt:lpstr>
      <vt:lpstr>'Public Works Building'!Print_Area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Segui, France</dc:creator>
  <cp:keywords/>
  <dc:description/>
  <cp:lastModifiedBy>Bond, Jake</cp:lastModifiedBy>
  <cp:revision/>
  <cp:lastPrinted>2024-05-31T18:26:12Z</cp:lastPrinted>
  <dcterms:created xsi:type="dcterms:W3CDTF">2024-04-01T18:00:30Z</dcterms:created>
  <dcterms:modified xsi:type="dcterms:W3CDTF">2024-08-08T19:03:06Z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