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S:\Procurement Management\WORKAREA\KACEY\Active\B250022KLB - Three Oaks Pkwy Extension Phase 2 and Daniels Pkwy Widening\7 - Addendum\Addendum 5\"/>
    </mc:Choice>
  </mc:AlternateContent>
  <xr:revisionPtr revIDLastSave="0" documentId="13_ncr:1_{89F2DDA6-0929-46C1-ADEA-29BEE730BD0A}" xr6:coauthVersionLast="47" xr6:coauthVersionMax="47" xr10:uidLastSave="{00000000-0000-0000-0000-000000000000}"/>
  <bookViews>
    <workbookView xWindow="28680" yWindow="-120" windowWidth="29040" windowHeight="15720" tabRatio="601" xr2:uid="{00000000-000D-0000-FFFF-FFFF00000000}"/>
  </bookViews>
  <sheets>
    <sheet name="BID-PROPOSAL FORM" sheetId="4" r:id="rId1"/>
  </sheets>
  <definedNames>
    <definedName name="_xlnm.Print_Area" localSheetId="0">'BID-PROPOSAL FORM'!$A$1:$F$473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6" i="4" l="1"/>
  <c r="F404" i="4"/>
  <c r="F405" i="4"/>
  <c r="F431" i="4"/>
  <c r="F430" i="4"/>
  <c r="F463" i="4"/>
  <c r="F348" i="4"/>
  <c r="F349" i="4"/>
  <c r="F350" i="4"/>
  <c r="F351" i="4"/>
  <c r="F352" i="4"/>
  <c r="F353" i="4"/>
  <c r="F354" i="4"/>
  <c r="F355" i="4"/>
  <c r="F357" i="4"/>
  <c r="F358" i="4"/>
  <c r="F360" i="4"/>
  <c r="F361" i="4"/>
  <c r="F362" i="4"/>
  <c r="F363" i="4"/>
  <c r="F364" i="4"/>
  <c r="F365" i="4"/>
  <c r="F366" i="4"/>
  <c r="F367" i="4"/>
  <c r="F368" i="4"/>
  <c r="F369" i="4"/>
  <c r="F370" i="4"/>
  <c r="F371" i="4"/>
  <c r="F372" i="4"/>
  <c r="F373" i="4"/>
  <c r="F374" i="4"/>
  <c r="F375" i="4"/>
  <c r="F376" i="4"/>
  <c r="F381" i="4"/>
  <c r="F382" i="4"/>
  <c r="F383" i="4"/>
  <c r="F384" i="4"/>
  <c r="F385" i="4"/>
  <c r="F386" i="4"/>
  <c r="F387" i="4"/>
  <c r="F389" i="4"/>
  <c r="F390" i="4"/>
  <c r="F391" i="4"/>
  <c r="F392" i="4"/>
  <c r="F393" i="4"/>
  <c r="F394" i="4"/>
  <c r="F395" i="4"/>
  <c r="F397" i="4"/>
  <c r="F398" i="4"/>
  <c r="F400" i="4"/>
  <c r="F401" i="4"/>
  <c r="F402" i="4"/>
  <c r="F403" i="4"/>
  <c r="F409" i="4"/>
  <c r="F410" i="4"/>
  <c r="F411" i="4"/>
  <c r="F412" i="4"/>
  <c r="F413" i="4"/>
  <c r="F414" i="4"/>
  <c r="F415" i="4"/>
  <c r="F416" i="4"/>
  <c r="F417" i="4"/>
  <c r="F418" i="4"/>
  <c r="F419" i="4"/>
  <c r="F420" i="4"/>
  <c r="F421" i="4"/>
  <c r="F422" i="4"/>
  <c r="F423" i="4"/>
  <c r="F424" i="4"/>
  <c r="F425" i="4"/>
  <c r="F426" i="4"/>
  <c r="F427" i="4"/>
  <c r="F428" i="4"/>
  <c r="F429" i="4"/>
  <c r="F436" i="4"/>
  <c r="F437" i="4"/>
  <c r="F239" i="4"/>
  <c r="F240" i="4"/>
  <c r="F241" i="4"/>
  <c r="F242" i="4"/>
  <c r="F243" i="4"/>
  <c r="F244" i="4"/>
  <c r="F245" i="4"/>
  <c r="F246" i="4"/>
  <c r="F247" i="4"/>
  <c r="F248" i="4"/>
  <c r="F249" i="4"/>
  <c r="F250" i="4"/>
  <c r="F251" i="4"/>
  <c r="F252" i="4"/>
  <c r="F253" i="4"/>
  <c r="F254" i="4"/>
  <c r="F255" i="4"/>
  <c r="F256" i="4"/>
  <c r="F257" i="4"/>
  <c r="F258" i="4"/>
  <c r="F259" i="4"/>
  <c r="F260" i="4"/>
  <c r="F238" i="4"/>
  <c r="F432" i="4" l="1"/>
  <c r="F261" i="4"/>
  <c r="F20" i="4" l="1"/>
  <c r="F19" i="4"/>
  <c r="F82" i="4"/>
  <c r="F21" i="4" l="1"/>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87" i="4"/>
  <c r="F88" i="4"/>
  <c r="F89" i="4"/>
  <c r="F90" i="4"/>
  <c r="F91" i="4"/>
  <c r="F92" i="4"/>
  <c r="F93" i="4"/>
  <c r="F94" i="4"/>
  <c r="F95" i="4"/>
  <c r="F96" i="4"/>
  <c r="F97" i="4"/>
  <c r="F377" i="4" l="1"/>
  <c r="D292" i="4"/>
  <c r="D458" i="4" l="1"/>
  <c r="F458" i="4" s="1"/>
  <c r="D457" i="4"/>
  <c r="F457" i="4" s="1"/>
  <c r="F466" i="4"/>
  <c r="F465" i="4"/>
  <c r="F464" i="4"/>
  <c r="F462" i="4"/>
  <c r="F461" i="4"/>
  <c r="F460" i="4"/>
  <c r="F456" i="4"/>
  <c r="F455" i="4"/>
  <c r="F441" i="4"/>
  <c r="F442" i="4"/>
  <c r="F443" i="4"/>
  <c r="F444" i="4"/>
  <c r="F445" i="4"/>
  <c r="F446" i="4"/>
  <c r="F447" i="4"/>
  <c r="F448" i="4"/>
  <c r="F449" i="4"/>
  <c r="F450" i="4"/>
  <c r="D439" i="4"/>
  <c r="F439" i="4" s="1"/>
  <c r="D438" i="4"/>
  <c r="F438" i="4" s="1"/>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A314" i="4"/>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F285" i="4"/>
  <c r="F286" i="4"/>
  <c r="F287" i="4"/>
  <c r="F288" i="4"/>
  <c r="F289" i="4"/>
  <c r="F290" i="4"/>
  <c r="F291" i="4"/>
  <c r="F293" i="4"/>
  <c r="F294" i="4"/>
  <c r="F295" i="4"/>
  <c r="F296" i="4"/>
  <c r="F297" i="4"/>
  <c r="F298" i="4"/>
  <c r="F299" i="4"/>
  <c r="F300" i="4"/>
  <c r="F301" i="4"/>
  <c r="F302" i="4"/>
  <c r="F303" i="4"/>
  <c r="F292" i="4"/>
  <c r="F265" i="4"/>
  <c r="F266" i="4"/>
  <c r="F267" i="4"/>
  <c r="F268" i="4"/>
  <c r="F269" i="4"/>
  <c r="F270" i="4"/>
  <c r="F271" i="4"/>
  <c r="F272" i="4"/>
  <c r="F273" i="4"/>
  <c r="F274" i="4"/>
  <c r="F275" i="4"/>
  <c r="F276" i="4"/>
  <c r="F277" i="4"/>
  <c r="F278" i="4"/>
  <c r="F279" i="4"/>
  <c r="F280"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83"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25" i="4"/>
  <c r="F26" i="4"/>
  <c r="F27" i="4"/>
  <c r="F28" i="4"/>
  <c r="F29" i="4"/>
  <c r="F30" i="4"/>
  <c r="F31" i="4"/>
  <c r="F32" i="4"/>
  <c r="F33" i="4"/>
  <c r="F34" i="4"/>
  <c r="F35" i="4"/>
  <c r="F36" i="4"/>
  <c r="F37" i="4"/>
  <c r="F24" i="4"/>
  <c r="F84" i="4" l="1"/>
  <c r="F467" i="4"/>
  <c r="F98" i="4"/>
  <c r="F342" i="4" l="1"/>
  <c r="F313" i="4"/>
  <c r="F309" i="4"/>
  <c r="F308" i="4"/>
  <c r="F307" i="4"/>
  <c r="F306" i="4"/>
  <c r="F305" i="4"/>
  <c r="F304" i="4"/>
  <c r="F284" i="4"/>
  <c r="F264" i="4"/>
  <c r="F234" i="4"/>
  <c r="F233" i="4"/>
  <c r="F232" i="4"/>
  <c r="F231" i="4"/>
  <c r="F230" i="4"/>
  <c r="F451" i="4"/>
  <c r="F175" i="4"/>
  <c r="F227" i="4" s="1"/>
  <c r="F172" i="4" l="1"/>
  <c r="F310" i="4"/>
  <c r="F343" i="4"/>
  <c r="F281" i="4"/>
  <c r="F235" i="4"/>
  <c r="E470" i="4" l="1"/>
</calcChain>
</file>

<file path=xl/sharedStrings.xml><?xml version="1.0" encoding="utf-8"?>
<sst xmlns="http://schemas.openxmlformats.org/spreadsheetml/2006/main" count="1230" uniqueCount="612">
  <si>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</si>
  <si>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</si>
  <si>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</si>
  <si>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</si>
  <si>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</si>
  <si>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</si>
  <si>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</si>
  <si>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</si>
  <si>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</si>
  <si>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</si>
  <si>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</si>
  <si>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</si>
  <si>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</si>
  <si>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</si>
  <si>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101 1</t>
  </si>
  <si>
    <t>LS</t>
  </si>
  <si>
    <t>102 1</t>
  </si>
  <si>
    <t>104-11</t>
  </si>
  <si>
    <t>TURBIDITY BARRIER (FLOATING)</t>
  </si>
  <si>
    <t>LF</t>
  </si>
  <si>
    <t>104-10-3</t>
  </si>
  <si>
    <t>SEDIMENT BARRIER</t>
  </si>
  <si>
    <t>630-2-11</t>
  </si>
  <si>
    <t>CONDUIT, FURNISH &amp; INSTALL, OPEN TRENCH</t>
  </si>
  <si>
    <t>MOBILIZATION</t>
  </si>
  <si>
    <t>MAINTENANCE OF TRAFFIC</t>
  </si>
  <si>
    <t>104-18</t>
  </si>
  <si>
    <t xml:space="preserve">INLET PROTECTION SYSTEM </t>
  </si>
  <si>
    <t>EA</t>
  </si>
  <si>
    <t>700-1-111</t>
  </si>
  <si>
    <t>SINGLE POST SIGN, F&amp;I, GROUND MOUNT, UP TO 12 SF</t>
  </si>
  <si>
    <t>AS</t>
  </si>
  <si>
    <t>SECTION 0001 THREE OAKS PKWY PHASE 2 + DANIELS PKWY - SIGNALIZATION AND ITS</t>
  </si>
  <si>
    <t xml:space="preserve">SECTION 0003 THREE OAKS PKWY PHASE 2- ROADWAY </t>
  </si>
  <si>
    <t>ABANDONMENT OF EXISTING 16" DI WATERMAIN</t>
  </si>
  <si>
    <t>8" DIP</t>
  </si>
  <si>
    <t>Irrigation Water Source:  Lakeside draw 10 HP VFD pump station w/ automated filtration, self-cleaning intake screen, protective fiberglass enclosure.</t>
  </si>
  <si>
    <t>630-2-12</t>
  </si>
  <si>
    <t>CONDUIT, FURNISH &amp; INSTALL, DIRECTIONAL BORE</t>
  </si>
  <si>
    <t>632-7-1</t>
  </si>
  <si>
    <t>SIGNAL CABLE- NEW OR RECONSTRUCTED INTERSECTION, FURNISH &amp; INSTALL</t>
  </si>
  <si>
    <t>PI</t>
  </si>
  <si>
    <t>632-7-6</t>
  </si>
  <si>
    <t>SIGNAL CABLE, REMOVE- INTERSECTION</t>
  </si>
  <si>
    <t>633-1-121</t>
  </si>
  <si>
    <t>FIBER OPTIC CABLE, F&amp;I, UNDERGROUND,2-12 FIBERS</t>
  </si>
  <si>
    <t>633-1-123</t>
  </si>
  <si>
    <t>FIBER OPTIC CABLE, F&amp;I, UNDERGROUND,49-96 FIBERS</t>
  </si>
  <si>
    <t>633-1-620</t>
  </si>
  <si>
    <t>FIBER OPTIC CABLE, REMOVE, UNDERGROUND</t>
  </si>
  <si>
    <t>633-2-31</t>
  </si>
  <si>
    <t>FIBER OPTIC CONNECTION, INSTALL, SPLICE</t>
  </si>
  <si>
    <t>633-2-32</t>
  </si>
  <si>
    <t>FIBER OPTIC CONNECTION, INSTALL, TERMINATION</t>
  </si>
  <si>
    <t>633-3-11</t>
  </si>
  <si>
    <t>FIBER OPTIC CONNECTION HARDWARE, F&amp;I, SPLICE ENCLOSURE</t>
  </si>
  <si>
    <t>633-3-12</t>
  </si>
  <si>
    <t>FIBER OPTIC CONNECTION HARDWARE, F&amp;I, SPLICE TRAY</t>
  </si>
  <si>
    <t>633-3-13</t>
  </si>
  <si>
    <t>FIBER OPTIC CONNECTION HARDWARE, F&amp;I, PRETERMINATED CONNECTOR ASSEMBLY</t>
  </si>
  <si>
    <t>633-3-14</t>
  </si>
  <si>
    <t>FIBER OPTIC CONNECTION HARDWARE, F&amp;I, BUFFER TUBE FAN OUT KIT</t>
  </si>
  <si>
    <t>633-3-15</t>
  </si>
  <si>
    <t>FIBER OPTIC CONNECTION HARDWARE, F&amp;I, PRETERMINATED PATCH PANEL</t>
  </si>
  <si>
    <t>633-3-17</t>
  </si>
  <si>
    <t>FIBER OPTIC CONNECTION HARDWARE, F&amp;I, CONNECTOR PANEL</t>
  </si>
  <si>
    <t>635-2-12</t>
  </si>
  <si>
    <t>PULL &amp; SPLICE BOX, F&amp;I, 24" X 36" COVER SIZE</t>
  </si>
  <si>
    <t>635-2-13</t>
  </si>
  <si>
    <t>PULL &amp; SPLICE BOX, F&amp;I, 30" X 60" RECTANGULAR</t>
  </si>
  <si>
    <t>635-2-14</t>
  </si>
  <si>
    <t>PULL &amp; SPLICE BOX, F&amp;I, 17" X 30" COVER SIZE</t>
  </si>
  <si>
    <t>639-1-122</t>
  </si>
  <si>
    <t>ELECTRICAL POWER SERVICE, F&amp;I, UNDERGROUND, METER PURCHASED BY CONTRACTOR</t>
  </si>
  <si>
    <t>639-1-610</t>
  </si>
  <si>
    <t>ELECTRICAL POWER SERVICE, REMOVE OVERHEAD</t>
  </si>
  <si>
    <t>639-2-1</t>
  </si>
  <si>
    <t>ELECTRICAL SERVICE WIRE, FURNISH &amp; INSTALL</t>
  </si>
  <si>
    <t>639-2-6</t>
  </si>
  <si>
    <t>ELECTRICAL SERVICE WIRE, REMOVE</t>
  </si>
  <si>
    <t>639-3-11</t>
  </si>
  <si>
    <t>ELECTRICAL SERVICE DISCONNECT, F&amp;I, POLE MOUNT</t>
  </si>
  <si>
    <t>641-2-11</t>
  </si>
  <si>
    <t>PRESTRESSED CONCRETE POLE, F&amp;I, TYPE P-II PEDESTAL</t>
  </si>
  <si>
    <t>641-2-80</t>
  </si>
  <si>
    <t>PRESTRESSED CONCRETE POLE, COMPLETE POLE REMOVAL- POLE 30' AND GREATER</t>
  </si>
  <si>
    <t>646-1-11</t>
  </si>
  <si>
    <t>ALUMINUM SIGNALS POLE, PEDESTAL</t>
  </si>
  <si>
    <t>646-1-12</t>
  </si>
  <si>
    <t>ALUMINUM SIGNALS POLE, FURNISH &amp; INSTALL PEDESTRIAN DETECTOR POST</t>
  </si>
  <si>
    <t>646-1-60</t>
  </si>
  <si>
    <t>ALUMINUM SIGNALS POLE, REMOVE</t>
  </si>
  <si>
    <t>649-21-6</t>
  </si>
  <si>
    <t>STEEL MAST ARM ASSEMBLY, FURNISH AND INSTALL, SINGLE ARM 50'</t>
  </si>
  <si>
    <t>649-21-10</t>
  </si>
  <si>
    <t>STEEL MAST ARM ASSEMBLY, FURNISH AND INSTALL, SINGLE ARM 60'</t>
  </si>
  <si>
    <t>649-21-15</t>
  </si>
  <si>
    <t>STEEL MAST ARM ASSEMBLY, FURNISH AND INSTALL, SINGLE ARM 70'</t>
  </si>
  <si>
    <t>649-21-21</t>
  </si>
  <si>
    <t>STEEL MAST ARM ASSEMBLY, FURNISH AND INSTALL, SINGLE ARM 78'</t>
  </si>
  <si>
    <t>649-21-25</t>
  </si>
  <si>
    <t>STEEL MAST ARM ASSEMBLY, FURNISH AND INSTALL, DOUBLE ARM 78'-60</t>
  </si>
  <si>
    <t>649-21-142</t>
  </si>
  <si>
    <t>STEEL MAST ARM ASSEMBLY, FURNISH AND INSTALL, SINGLE ARM 85'</t>
  </si>
  <si>
    <t>649-21-143</t>
  </si>
  <si>
    <t>STEEL MAST ARM ASSEMBLY, FURNISH AND INSTALL, DOUBLE ARM 85'-70</t>
  </si>
  <si>
    <t>650-1-14</t>
  </si>
  <si>
    <t>VEHICULAR TRAFFIC SIGNAL, FURNISH &amp; INSTALL ALUMINUM, 3 SECTION, 1 WAY</t>
  </si>
  <si>
    <t>650-1-18</t>
  </si>
  <si>
    <t>VEHICULAR TRAFFIC SIGNAL, FURNISH &amp; INSTALL ALUMINUM, 5 SECTION STRAIGHT, 1 WAY</t>
  </si>
  <si>
    <t>653-1-11</t>
  </si>
  <si>
    <t>PEDESTRIAN SIGNAL, FURNISH &amp; INSTALL LED COUNTDOWN, 1 WAY</t>
  </si>
  <si>
    <t>653-1-12</t>
  </si>
  <si>
    <t>PEDESTRIAN SIGNAL, FURNISH &amp; INSTALL LED COUNTDOWN, 2 WAYS</t>
  </si>
  <si>
    <t>654-2-17</t>
  </si>
  <si>
    <t>MIDBLOCK CROSSWALK: RECTANGULAR RAPID FLASHING BEACON, FURNISH/INSTALL- AC, SIGN ASSY- SINGLE DIR ACCESSIBLE DETECTOR</t>
  </si>
  <si>
    <t>660-1-111</t>
  </si>
  <si>
    <t>LOOP DETECTOR INDUCTIVE, F&amp;I, TYPE 11</t>
  </si>
  <si>
    <t>660-2-102</t>
  </si>
  <si>
    <t>LOOP ASSEMBLY, F&amp;I, TYPE B</t>
  </si>
  <si>
    <t>660-2-106</t>
  </si>
  <si>
    <t>LOOP ASSEMBLY, F&amp;I, TYPE F</t>
  </si>
  <si>
    <t>660-6-121</t>
  </si>
  <si>
    <t>VEHICLE DETECTION SYSTEM- AVI, BLUETOOTH, FURNISH &amp; INSTALL, CABINET EQUIPMENT</t>
  </si>
  <si>
    <t>660-6-122</t>
  </si>
  <si>
    <t>VEHICLE DETECTION SYSTEM- AVI, BLUETOOTH, FURNISH &amp; INSTALL, ABOVE GROUND EQUIPMENT</t>
  </si>
  <si>
    <t>660-6-432</t>
  </si>
  <si>
    <t>VEHICLE DETECTION SYSTEM- AVI, LICENSE PLATE, RELOCATE, ABOVE GROUND EQUIPMENT</t>
  </si>
  <si>
    <t>665-1-12</t>
  </si>
  <si>
    <t>PEDESTRIAN DETECTOR, FURNISH &amp; INSTALL, ACCESSIBLE</t>
  </si>
  <si>
    <t>670-5-110</t>
  </si>
  <si>
    <t>TRAFFIC CONTROLLER ASSEMBLY, F&amp;I, NEMA, ATCC</t>
  </si>
  <si>
    <t>670-5-600</t>
  </si>
  <si>
    <t>TRAFFIC CONTROLLER ASSEMBLY, REMOVE CONTROLLER WITH CABINET</t>
  </si>
  <si>
    <t>682-1-133</t>
  </si>
  <si>
    <t>ITS CCTV CAMERA, F&amp;I, DOME ENCLOSURE - NON-PRESSURIZED, IP, HIGH DEFINITION</t>
  </si>
  <si>
    <t>682-1-600</t>
  </si>
  <si>
    <t>ITS CCTV CAMERA, REMOVE &amp; DISPOSAL</t>
  </si>
  <si>
    <t>684-1-1</t>
  </si>
  <si>
    <t>MANAGED FIELD ETHERNET SWITCH, FURNISH &amp; INSTALL</t>
  </si>
  <si>
    <t>685-1-14</t>
  </si>
  <si>
    <t>UNINTERRUPTIBLE POWER SUPPLY, FURNISH AND INSTALL, ONLINE/DOUBLE CONVERSION WITH CABINET</t>
  </si>
  <si>
    <t>700-3-201</t>
  </si>
  <si>
    <t>SIGN PANEL, FURNISH &amp; INSTALL OVERHEAD MOUNT, UP TO 12 SF</t>
  </si>
  <si>
    <t>700-3-202</t>
  </si>
  <si>
    <t>SIGN PANEL, FURNISH &amp; INSTALL OVERHEAD MOUNT, 12-20 SF</t>
  </si>
  <si>
    <t>700-3-203</t>
  </si>
  <si>
    <t>SIGN PANEL, FURNISH &amp; INSTALL OVERHEAD MOUNT, 21-30 SF</t>
  </si>
  <si>
    <t>715-5-32</t>
  </si>
  <si>
    <t>LUMINAIRE &amp; BRACKET ARM- GALV STEEL, FURNISH &amp; INSTALL NEW LUMINAIRE AND ARM ON NEW/EXISTING POLE</t>
  </si>
  <si>
    <t>ELECTRICAL POWER SERVICE, F&amp;I, UNDERGROUND, METER PURCHASED BY CONTRACTOR FROM POWER COMPANY</t>
  </si>
  <si>
    <t>641-2-12</t>
  </si>
  <si>
    <t>PRESTRESSED CONCRETE POLE, F&amp;I, TYPE P-II SERVICE POLE</t>
  </si>
  <si>
    <t>715-1-12</t>
  </si>
  <si>
    <t>LIGHTING CONDUCTORS, F&amp;I, INSULATED, NO. 8 TO NO. 6</t>
  </si>
  <si>
    <t>715-61-300</t>
  </si>
  <si>
    <t>LIGHT POLE COMPLETE, F&amp;I, STANDARD POLE STANDARD FOUNDATION, 40' MOUNTING HEIGHT, 0' ARM LENGTH</t>
  </si>
  <si>
    <t>715-69-000</t>
  </si>
  <si>
    <t>LIGHT POLE COMPLETE, REMOVE POLE AND FOUNDATION</t>
  </si>
  <si>
    <t>715-7-11</t>
  </si>
  <si>
    <t>LOAD CENTER, F&amp;I, SECONDARY VOLTAGE</t>
  </si>
  <si>
    <t>715-500-1</t>
  </si>
  <si>
    <t>POLE CABLE DISTRIBUTION SYSTEM, CONVENTIONAL</t>
  </si>
  <si>
    <t>SEDIMENT BARRIER - SILT FENCE STAKED (TYPE III)</t>
  </si>
  <si>
    <t>104-15</t>
  </si>
  <si>
    <t>SOIL TRACKING PREVENTION DEVICE</t>
  </si>
  <si>
    <t>104-100</t>
  </si>
  <si>
    <t>NPDES POLLUTION CONTROL</t>
  </si>
  <si>
    <t>107-2</t>
  </si>
  <si>
    <t>MOWING (11.8 AC x 36 CYCLES)</t>
  </si>
  <si>
    <t>110-1-1</t>
  </si>
  <si>
    <t>CLEARING AND GRUBBING</t>
  </si>
  <si>
    <t>110-4-10</t>
  </si>
  <si>
    <t>REMOVAL OF EXISTING CONCRETE</t>
  </si>
  <si>
    <t>120-1</t>
  </si>
  <si>
    <t>EXCAVATION REGULAR</t>
  </si>
  <si>
    <t>120-4</t>
  </si>
  <si>
    <t>SUBSOIL EXCAVATION</t>
  </si>
  <si>
    <t>120-6</t>
  </si>
  <si>
    <t>EMBANKMENT (ON SITE) - IN PLACE</t>
  </si>
  <si>
    <t>160-4</t>
  </si>
  <si>
    <t>STABILIZATION TYPE B (12")</t>
  </si>
  <si>
    <t>285-704</t>
  </si>
  <si>
    <t>OPTIONAL BASE (BASE GROUP #04)</t>
  </si>
  <si>
    <t>285-709</t>
  </si>
  <si>
    <t>OPTIONAL BASE (BASE GROUP #09)</t>
  </si>
  <si>
    <t>327-70-6</t>
  </si>
  <si>
    <t>MILLING EXIST ASPH PAVT (1.5" AVG DEPTH)</t>
  </si>
  <si>
    <t>334-1-13</t>
  </si>
  <si>
    <t>SUPERPAVE ASPHALTIC CONCRETE, TYPE SP-12.5 (2.5")</t>
  </si>
  <si>
    <t>337-7-83</t>
  </si>
  <si>
    <t>SUPERPAVE ASPHALTIC CONCRETE, TRAFFIC C, FC-12.5, PG 76-22 (1.5")</t>
  </si>
  <si>
    <t>339-1</t>
  </si>
  <si>
    <t>MISCELLANEOUS ASPHALT PAVEMENT</t>
  </si>
  <si>
    <t>350-30-13</t>
  </si>
  <si>
    <t>CONCRETE PAVEMENT FOR ROUNDABOUT (12" DEPTH)</t>
  </si>
  <si>
    <t>400-0-11</t>
  </si>
  <si>
    <t>GRAVITY WALL</t>
  </si>
  <si>
    <t>425-11</t>
  </si>
  <si>
    <t>MODIFY EXISTING DRAINAGE STRUCTURE</t>
  </si>
  <si>
    <t>425-1-351</t>
  </si>
  <si>
    <t>INLETS (CURB) (TYPE P-5) (&lt;10')</t>
  </si>
  <si>
    <t>425-1-352</t>
  </si>
  <si>
    <t>INLETS (CURB) (TYPE P-5) (&gt;10')</t>
  </si>
  <si>
    <t>425-1-361</t>
  </si>
  <si>
    <t>INLETS (CURB) (TYPE P-6) (&lt;10')</t>
  </si>
  <si>
    <t>425-1-362</t>
  </si>
  <si>
    <t>INLETS (CURB) (TYPE P-6) (&gt;10')</t>
  </si>
  <si>
    <t>425-1-451</t>
  </si>
  <si>
    <t>INLETS (CURB) (TYPE J-5) (&lt;10')</t>
  </si>
  <si>
    <t>425-1-452</t>
  </si>
  <si>
    <t>INLETS (CURB) (TYPE J-5) (&gt;10')</t>
  </si>
  <si>
    <t>425-1-461</t>
  </si>
  <si>
    <t>INLETS (CURB) (TYPE J-6) (&lt;10')</t>
  </si>
  <si>
    <t>425-1-462</t>
  </si>
  <si>
    <t>INLETS (CURB) (TYPE J-6) (&gt;10')</t>
  </si>
  <si>
    <t>425-1-521</t>
  </si>
  <si>
    <t>INLETS (TYPE C) (DITCH BOTTOM) (&lt;10')</t>
  </si>
  <si>
    <t>425-1-551</t>
  </si>
  <si>
    <t>INLETS (TYPE E) (DITCH BOTTOM) (&lt;10')</t>
  </si>
  <si>
    <t>425-1-553</t>
  </si>
  <si>
    <t>INLETS (TYPE E W/ J BOTTOM) (DITCH BOTTOM) (&lt;10')</t>
  </si>
  <si>
    <t>425-1-554</t>
  </si>
  <si>
    <t>INLETS (TYPE E W/ J BOTTOM) (DITCH BOTTOM) (&gt;10')</t>
  </si>
  <si>
    <t>425-1-559</t>
  </si>
  <si>
    <t xml:space="preserve">INLETS (TYPE E) (DITCH BOTTOM) (MODIFIED) </t>
  </si>
  <si>
    <t>425-2-61</t>
  </si>
  <si>
    <t>MANHOLE (TYPE P-8) (&lt;10')</t>
  </si>
  <si>
    <t>425-2-71</t>
  </si>
  <si>
    <t>MANHOLE (TYPE J-7) (&lt;10')</t>
  </si>
  <si>
    <t>425-2-91</t>
  </si>
  <si>
    <t>MANHOLE (TYPE J-8) (&lt;10')</t>
  </si>
  <si>
    <t>425-2-92</t>
  </si>
  <si>
    <t>MANHOLE (TYPE J-8) (&gt;10')</t>
  </si>
  <si>
    <t>425-5</t>
  </si>
  <si>
    <t>ADJUST MANHOLE (STORM DRAIN)</t>
  </si>
  <si>
    <t>430-175-115</t>
  </si>
  <si>
    <t>PIPE CULVERT OPTIONAL MATERIAL (15" RCP)</t>
  </si>
  <si>
    <t>430-175-118</t>
  </si>
  <si>
    <t>PIPE CULVERT OPTIONAL MATERIAL (18" RCP)</t>
  </si>
  <si>
    <t>430-175-124</t>
  </si>
  <si>
    <t>PIPE CULVERT OPTIONAL MATERIAL (24" RCP)</t>
  </si>
  <si>
    <t>430-175-130</t>
  </si>
  <si>
    <t>PIPE CULVERT OPTIONAL MATERIAL (30" RCP)</t>
  </si>
  <si>
    <t>430-175-136</t>
  </si>
  <si>
    <t>PIPE CULVERT OPTIONAL MATERIAL (36" RCP)</t>
  </si>
  <si>
    <t>430-175-142</t>
  </si>
  <si>
    <t>PIPE CULVERT OPTIONAL MATERIAL (42" RCP)</t>
  </si>
  <si>
    <t>430-175-148</t>
  </si>
  <si>
    <t>PIPE CULVERT OPTIONAL MATERIAL (48" RCP)</t>
  </si>
  <si>
    <t>430-175-218</t>
  </si>
  <si>
    <t>PIPE CULVERT OPTIONAL MATERIAL (14"x23" ERCP)</t>
  </si>
  <si>
    <t>430-175-224</t>
  </si>
  <si>
    <t>PIPE CULVERT OPTIONAL MATERIAL (19"x30" ERCP)</t>
  </si>
  <si>
    <t>430-175-230</t>
  </si>
  <si>
    <t>PIPE CULVERT OPTIONAL MATERIAL (24"x38" ERCP)</t>
  </si>
  <si>
    <t>430-518-102</t>
  </si>
  <si>
    <t>STRAIGHT CONCRETE ENDWALL (14"x23")</t>
  </si>
  <si>
    <t>430-530-102</t>
  </si>
  <si>
    <t>STRAIGHT CONCRETE ENDWALL (24"x38")</t>
  </si>
  <si>
    <t>430-982-123</t>
  </si>
  <si>
    <t>MITERED END SECTION (15") CD</t>
  </si>
  <si>
    <t>430-982-125</t>
  </si>
  <si>
    <t>MITERED END SECTION (18") CD</t>
  </si>
  <si>
    <t>430-982-129</t>
  </si>
  <si>
    <t>MITERED END SECTION (24") CD</t>
  </si>
  <si>
    <t>430-982-133</t>
  </si>
  <si>
    <t>MITERED END SECTION (30") CD</t>
  </si>
  <si>
    <t>430-982-138</t>
  </si>
  <si>
    <t>MITERED END SECTION (36") CD</t>
  </si>
  <si>
    <t>430-984-629</t>
  </si>
  <si>
    <t>MITERED END SECTION (19"x30") SD</t>
  </si>
  <si>
    <t>515-1-2</t>
  </si>
  <si>
    <t>PIPE HANDRAIL - GUIDERAIL, ALUMINUM</t>
  </si>
  <si>
    <t>520-1-10</t>
  </si>
  <si>
    <t>CONCRETE CURB AND GUTTER (TYPE F)</t>
  </si>
  <si>
    <t>520-2-4</t>
  </si>
  <si>
    <t>CONCRETE CURB (TYPE D)</t>
  </si>
  <si>
    <t>520-2-8</t>
  </si>
  <si>
    <t>CONCRETE CURB AND GUTTER (TYPE RA)</t>
  </si>
  <si>
    <t>520-5-41</t>
  </si>
  <si>
    <t>CONCRETE TRAFFIC SEPARATOR (TYPE IV)</t>
  </si>
  <si>
    <t>520-70</t>
  </si>
  <si>
    <t>CONCRETE TRAFFIC SEPARATOR VARIABLE WIDTH</t>
  </si>
  <si>
    <t>522-2</t>
  </si>
  <si>
    <t>CONCRETE SIDEWALK, MULTI-USE PATHS &amp; DRIVEWAYS (6" THICK)</t>
  </si>
  <si>
    <t>523-3</t>
  </si>
  <si>
    <t>PATTERNED PAVEMENT (6" THICK CONCRETE STAMPED/ COLORED RED)</t>
  </si>
  <si>
    <t>527-2</t>
  </si>
  <si>
    <t>DETECTABLE WARNINGS</t>
  </si>
  <si>
    <t>530-3-4</t>
  </si>
  <si>
    <t>RIPRAP, RUBBLE, F&amp;I DITCH LINING</t>
  </si>
  <si>
    <t>550-10-232</t>
  </si>
  <si>
    <t>FENCING, TYPE B, 6.01'-7.0', VINYL COATING</t>
  </si>
  <si>
    <t>550-60-222</t>
  </si>
  <si>
    <t>FENCE GATE, TYPE B, DOUBLE, 6.1'-12.0' OPENING</t>
  </si>
  <si>
    <t>570-1-2</t>
  </si>
  <si>
    <t>PERFORMANCE TURF, SOD (BAHIA)</t>
  </si>
  <si>
    <t>580-1-4</t>
  </si>
  <si>
    <t>LITTORAL PLANTINGS (MINIMUM 128 PLANTS PER 50 LF OF SHORELINE PLANTING AREA)</t>
  </si>
  <si>
    <t>919-528</t>
  </si>
  <si>
    <t xml:space="preserve">DIRECTIONAL INDICATORS </t>
  </si>
  <si>
    <t>AC</t>
  </si>
  <si>
    <t>SY</t>
  </si>
  <si>
    <t>CY</t>
  </si>
  <si>
    <t>TN</t>
  </si>
  <si>
    <t>SF</t>
  </si>
  <si>
    <t>FLOATING TURBIDITY BARRIER</t>
  </si>
  <si>
    <t>104-12</t>
  </si>
  <si>
    <t>STAKED TURBIDITY BARRIER</t>
  </si>
  <si>
    <t>TYPE B STABILIZATION (12")</t>
  </si>
  <si>
    <t>285-712</t>
  </si>
  <si>
    <t>OPTIONAL BASE, BASE GROUP 12</t>
  </si>
  <si>
    <t>MILLING EXIST ASPH PAVT, 1 1/2" AVG DEPTH</t>
  </si>
  <si>
    <t>334-1-15</t>
  </si>
  <si>
    <t>TYPE SP STRUCTURE COURSE (TRAFFIC E) (1 1/2")</t>
  </si>
  <si>
    <t>334-1-55</t>
  </si>
  <si>
    <t>TYPE SP STRUCTURE COURSE (TRAFFIC E) (1 1/2") (PG 76-22)</t>
  </si>
  <si>
    <t>337-7-88</t>
  </si>
  <si>
    <t>FRICTION COURSE FC-12.5 (TRAFFIC E) (1 1/2") (PG 76-22)</t>
  </si>
  <si>
    <t>INLETS, CURB, TYPE P-5, &lt;10'</t>
  </si>
  <si>
    <t>INLETS, CURB, TYPE P-6, &lt;10'</t>
  </si>
  <si>
    <t>425-1-571</t>
  </si>
  <si>
    <t>INLETS, DITCH BOTTOM, TYPE G, &lt;10'</t>
  </si>
  <si>
    <t>425-2-43</t>
  </si>
  <si>
    <t>MANHOLE, P-7, PARTIAL</t>
  </si>
  <si>
    <t>425-3-041</t>
  </si>
  <si>
    <t>JUNCTION BOX, DRAINAGE, P-7, &lt;10'</t>
  </si>
  <si>
    <t>ADJUST MANHOLE</t>
  </si>
  <si>
    <t>430-000</t>
  </si>
  <si>
    <t>L-SHAPED CONCRETE ENDWALL - MODIFIED</t>
  </si>
  <si>
    <t>430-174-218</t>
  </si>
  <si>
    <t>PIPE CULVERT, OPTIONAL MATERIAL, OTHER SHAPE-ELLIP/ARCH, 18" SD</t>
  </si>
  <si>
    <t>430-174-230</t>
  </si>
  <si>
    <t>PIPE CULVERT, OPTIONAL MATERIAL, OTHER SHAPE-ELLIP/ARCH, 30" SD</t>
  </si>
  <si>
    <t>430-175-112</t>
  </si>
  <si>
    <t>PIPE CULVERT, OPTIONAL MATERIAL, ROUND 12"SD</t>
  </si>
  <si>
    <t>PIPE CULVERT, OPTIONAL MATERIAL, ROUND 18"SD</t>
  </si>
  <si>
    <t>PIPE CULVERT, OPTIONAL MATERIAL, ROUND 30"SD</t>
  </si>
  <si>
    <t>STRAIGHT CONCRETE ENDWALLS, 18", SINGLE, 0 DEGREES, ELLIPTICAL</t>
  </si>
  <si>
    <t>430-530-100</t>
  </si>
  <si>
    <t>STRAIGHT CONCRETE ENDWALLS, 30", SINGLE, 0 DEGREES, ROUND</t>
  </si>
  <si>
    <t>MITERED END SECTION, OPTIONAL ROUND, 30" CD</t>
  </si>
  <si>
    <t>436-1-1</t>
  </si>
  <si>
    <t>TRENCH DRAIN, STANDARD - 10" LOCKING GRATE</t>
  </si>
  <si>
    <t>520-1-7</t>
  </si>
  <si>
    <t>CONCRETE CURB AND GUTTER (TYPE E)</t>
  </si>
  <si>
    <t>CONCRETE CURB, TYPE D</t>
  </si>
  <si>
    <t>521-1-14</t>
  </si>
  <si>
    <t>MEDIAN CONCRETE BARRIER, VARIABLE SECTION WIDTH FOR SIGN OR PIER SHIELDING</t>
  </si>
  <si>
    <t>CONCRETE SIDEWALK AND DRIVEWAYS, 6" THICK</t>
  </si>
  <si>
    <t>RIPRAP-RUBBLE (NOT FOR LANDSCAPE)</t>
  </si>
  <si>
    <t>544-2-1</t>
  </si>
  <si>
    <t>CRASH CUSHION, TL-2, NARROW</t>
  </si>
  <si>
    <t>550-10-210</t>
  </si>
  <si>
    <t>TYPE B FENCE</t>
  </si>
  <si>
    <t>550-60-232</t>
  </si>
  <si>
    <t>CANTILEVER SLIDE GATE - TYPE B FENCE</t>
  </si>
  <si>
    <t>590-70-5</t>
  </si>
  <si>
    <t>IRRIGATION SYSTEM - MODIFY EXISTING SYSTEM</t>
  </si>
  <si>
    <t>630-2-100</t>
  </si>
  <si>
    <t>CONDUIT, RELOCATE CONDUIT WITH FIBER/WIRE REMAINING OPERATIONAL</t>
  </si>
  <si>
    <t>1080-21-500</t>
  </si>
  <si>
    <t>UTILITY FIXTURE, VALVE/METER BOX, ADJUST</t>
  </si>
  <si>
    <t>MILLING EXIST ASPH PAVEMENT (1.5" AVG DEPTH)</t>
  </si>
  <si>
    <t>SUPERPAVE ASPHALTIC CONCRETE, TRAFFIC C,  FC-12.5,PG 76-22 (1.5")</t>
  </si>
  <si>
    <t>1050-18-002</t>
  </si>
  <si>
    <t>UTILITY PIPE, PLUG (3" DRAIN PIPE AT P5-P6 INLETS PHASE I)</t>
  </si>
  <si>
    <t>700-1-112</t>
  </si>
  <si>
    <t>SINGLE POST SIGN, F&amp;I, GROUND MOUNT, 12-20 SF</t>
  </si>
  <si>
    <t>700-1-600</t>
  </si>
  <si>
    <t>SINGLE POST SIGN ASSEMBLY, REMOVE</t>
  </si>
  <si>
    <t>700-2-114</t>
  </si>
  <si>
    <t>MULTI-COLUMN SIGN, GROUND MOUNT, 30.1-50 SF</t>
  </si>
  <si>
    <t>705-10-1</t>
  </si>
  <si>
    <t>OBJECT MARKER, TYPE 1</t>
  </si>
  <si>
    <t>705-10-4</t>
  </si>
  <si>
    <t>OBJECT MARKER, TYPE 4</t>
  </si>
  <si>
    <t>706-1-3</t>
  </si>
  <si>
    <t>RAISED PAVEMENT MARKER, TYPE B</t>
  </si>
  <si>
    <t>710-11-290</t>
  </si>
  <si>
    <t>PAINT, STD., YELLOW, ISLAND NOSE</t>
  </si>
  <si>
    <t>711-11-123</t>
  </si>
  <si>
    <t xml:space="preserve">THERMO., STD., WHITE, SOLID, 12" FOR CROSSWALK </t>
  </si>
  <si>
    <t>711-11-124</t>
  </si>
  <si>
    <t>THERMO., STD., WHITE, SOLID, 18" FOR DIAGONALS AND CHEVRONS</t>
  </si>
  <si>
    <t>711-11-125</t>
  </si>
  <si>
    <t xml:space="preserve">THERMO., STD., WHITE, SOLID, 24" FOR STOP LINE </t>
  </si>
  <si>
    <t>711-11-141</t>
  </si>
  <si>
    <t>THERMO., STD., WHITE, GUIDE LINE, 6" (2/4)</t>
  </si>
  <si>
    <t>711-11-160</t>
  </si>
  <si>
    <t>THERMO., STD., MESSAGE OR SYMBOL</t>
  </si>
  <si>
    <t>711-11-170</t>
  </si>
  <si>
    <t>THERMO., STD., ARROWS</t>
  </si>
  <si>
    <t>711-11-224</t>
  </si>
  <si>
    <t>THERMO., STD., YELLOW, SOLID, 18" FOR DIAGONAL OR CHEVRONS</t>
  </si>
  <si>
    <t>711-14-160</t>
  </si>
  <si>
    <t>THERMO., PREFORMED, MESSAGE OR SYMBOL (BIKE)</t>
  </si>
  <si>
    <t>711-14-170</t>
  </si>
  <si>
    <t>THERMO., PREFORMED, ARROWS (BIKE THRU)</t>
  </si>
  <si>
    <t>711-16-101</t>
  </si>
  <si>
    <t>THERMO., STD., OTHER SURFACES, WHITE, SOLID, 6"</t>
  </si>
  <si>
    <t>711-16-131</t>
  </si>
  <si>
    <t>THERMO., STD., OTHER SURFACES, WHITE, SKIP, 6" (10/30)</t>
  </si>
  <si>
    <t>711-16-201</t>
  </si>
  <si>
    <t>THERMO., STD., OTHER SURFACES, YELLOW, SOLID, 6"</t>
  </si>
  <si>
    <t>711-16-202</t>
  </si>
  <si>
    <t>THERMO., STD., OTHER SURFACES, YELLOW, SOLID, 8"</t>
  </si>
  <si>
    <t>THERMO., STD., YELLOW, GUIDE LINE, 6" (2/4)</t>
  </si>
  <si>
    <t>GM</t>
  </si>
  <si>
    <t>710-90</t>
  </si>
  <si>
    <t>PAINTED PAVEMENT MARKINGS, FINAL SURFACE</t>
  </si>
  <si>
    <t>700-1-500</t>
  </si>
  <si>
    <t>SINGLE POST SIGN, RELOCATE</t>
  </si>
  <si>
    <t>SINGLE POST SIGN, REMOVE</t>
  </si>
  <si>
    <t>MULTI-COLUMN GROUND SIGN ASSEMBLY, F&amp;I GROUND MOUNT, 31-50 SF</t>
  </si>
  <si>
    <t>700-2-500</t>
  </si>
  <si>
    <t>MULTI- POST SIGN, GROUND MOUNT, RELOCATE</t>
  </si>
  <si>
    <t>700-2-600</t>
  </si>
  <si>
    <t>MULTI- POST SIGN, GROUND MOUNT, REMOVE</t>
  </si>
  <si>
    <t>PAINTED PAVEMENT MARKINGS, STANDARD, YELLOW, ISLAND NOSE</t>
  </si>
  <si>
    <t>THERMOPLASTIC, STANDARD, WHITE, SOLID, 12" FOR CROSSWALK AND ROUNDABOUT</t>
  </si>
  <si>
    <t>THERMOPLASTIC, STANDARD, WHITE, SOLID, 18" FOR DIAGONALS AND CHEVRONS</t>
  </si>
  <si>
    <t>THERMOPLASTIC, STANDARD, WHITE, SOLID, 24" FOR STOP LINE AND CROSSWALK</t>
  </si>
  <si>
    <t>THERMOPLASTIC, STANDARD, WHITE, 2-4 DOTTED GUIDELINE/ 6-10 GAP EXTENSION, 6"</t>
  </si>
  <si>
    <t>THERMOPLASTIC, STANDARD, WHITE, MESSAGE OR SYMBOL</t>
  </si>
  <si>
    <t>THERMOPLASTIC, STANDARD, WHITE, ARROW</t>
  </si>
  <si>
    <t>THERMOPLASTIC, STANDARD, YELLOW, SOLID, 18" FOR DIAGONAL OR CHEVRON</t>
  </si>
  <si>
    <t>711-11-241</t>
  </si>
  <si>
    <t>THERMOPLASTIC, STANDARD, YELLOW, 2-4 DOTTED GUIDE LINE /6-10 DOTTED EXTENSION LINE, 6"</t>
  </si>
  <si>
    <t>711-14-125</t>
  </si>
  <si>
    <t>THERMOPLASTIC, PREFORMED, WHITE, SOLID, 24" FOR CROSSWALK</t>
  </si>
  <si>
    <t>THERMOPLASTIC, PREFORMED, WHITE, MESSAGE (BIKE)</t>
  </si>
  <si>
    <t>THERMOPLASTIC, PREFORMED, WHITE, ARROW (BIKE THRU)</t>
  </si>
  <si>
    <t>THERMOPLASTIC, STANDARD-OTHER SURFACES, WHITE, SOLID, 6"</t>
  </si>
  <si>
    <t>THERMOPLASTIC, STANDARD-OTHER SURFACES, WHITE, SKIP, 6",10-30 SKIP OR 3-9 LANE DROP</t>
  </si>
  <si>
    <t>711-16-133</t>
  </si>
  <si>
    <t>THERMOPLASTIC, STANDARD-OTHER SURFACES, WHITE, SKIP, 12", 3-9 LANE DROP</t>
  </si>
  <si>
    <t>THERMOPLASTIC, STANDARD-OTHER SURFACES, YELLOW, SOLID, 6"</t>
  </si>
  <si>
    <t>ABANDONMENT OF EXISTING 10", 8", &amp; 6" PVC WATERMAIN</t>
  </si>
  <si>
    <t>16" CL 52 D.I. PIPE WITH DOUBLE CEMENT LINING</t>
  </si>
  <si>
    <t>10" DR14 PVC WATER MAIN</t>
  </si>
  <si>
    <t>30" x 0.312" WALL STEEL CASING PIPE</t>
  </si>
  <si>
    <t>20" x 0.250" WALL STEEL CASING PIPE</t>
  </si>
  <si>
    <t>16"x16" TAPPING SLEEVE W/ 16" GATE VALVE</t>
  </si>
  <si>
    <t>16" GATE VALVE</t>
  </si>
  <si>
    <t>10" GATE VALVE</t>
  </si>
  <si>
    <t>8" GATE VALVE</t>
  </si>
  <si>
    <t>6" GATE VALVE</t>
  </si>
  <si>
    <t>16" x 2" TAPPING SADDLE W/ 2" G.V.</t>
  </si>
  <si>
    <t>2" WATER SERVICE CONNECTION</t>
  </si>
  <si>
    <t>METER BOX (WATER SERVICE)</t>
  </si>
  <si>
    <t>2" CROSS CONTROL ASSEMBLY</t>
  </si>
  <si>
    <t>16" LINE STOP</t>
  </si>
  <si>
    <t>16" RESTRAINED CAP</t>
  </si>
  <si>
    <t>10" LINE STOP</t>
  </si>
  <si>
    <t>FIRE HYDRANT ASSEMBLY</t>
  </si>
  <si>
    <t>CONNECT TO EXISTING 10" WATERMAIN</t>
  </si>
  <si>
    <t>CONNECT TO EXISTING 8" WATER MAIN</t>
  </si>
  <si>
    <t>CONNECT TO EXISTING 6" WATER MAIN</t>
  </si>
  <si>
    <t>BACTERIAL SAMPLE POINT</t>
  </si>
  <si>
    <t>8" DR14 PVC SEWER FORCEMAIN</t>
  </si>
  <si>
    <t>4" DR14 PVC SEWER FORCEMAIN</t>
  </si>
  <si>
    <t>4" PLUG VALVE</t>
  </si>
  <si>
    <t>CONNECT TO EXISTING 8" SEWER FORCEMAIN</t>
  </si>
  <si>
    <t>CONNECT TO EXISTING 4" SEWER FORCEMAIN</t>
  </si>
  <si>
    <t>10" PVC DR18</t>
  </si>
  <si>
    <t>30" DIP</t>
  </si>
  <si>
    <t>30" Tapping Sleeve and Valve</t>
  </si>
  <si>
    <t>30" Linestop</t>
  </si>
  <si>
    <t>8" Tapping Sleeve and Valve</t>
  </si>
  <si>
    <t>Connect to Existing:</t>
  </si>
  <si>
    <t>30" WM Connection on Danport</t>
  </si>
  <si>
    <t>30" WM Connection on Palomino</t>
  </si>
  <si>
    <t>10" WM</t>
  </si>
  <si>
    <t>8" WM</t>
  </si>
  <si>
    <t>Abandon and Remove Water Main:</t>
  </si>
  <si>
    <t xml:space="preserve">30" WM </t>
  </si>
  <si>
    <t>Roadway Restoration (Mill and Overlay)</t>
  </si>
  <si>
    <t>Roadway Trench Restoration (Building road cross section with Temp Asphalt)</t>
  </si>
  <si>
    <t>Curb and Gutter</t>
  </si>
  <si>
    <t>Sod</t>
  </si>
  <si>
    <t>Concrete Driveway</t>
  </si>
  <si>
    <t>Asphalt Sidewalk</t>
  </si>
  <si>
    <t>Concrete Sidewalk</t>
  </si>
  <si>
    <t>SQ FT</t>
  </si>
  <si>
    <t>CU YD</t>
  </si>
  <si>
    <t>SQ YD</t>
  </si>
  <si>
    <t xml:space="preserve"> BAG</t>
  </si>
  <si>
    <t>Phoenix sylvestris - Sylvester Date Palm - 4-5' ct, full head, heavy trunk, diamond cut, certified pest-free</t>
  </si>
  <si>
    <t>Phoenix sylvestris - Sylvester Date Palm - 8-10' ct, full head, heavy trunk, diamond cut,  certified pest-free</t>
  </si>
  <si>
    <t>Phoenix sylvestris - Sylvester Date Palm - 15-16' ct, full head, heavy trunk, diamond cut, certified pest-free</t>
  </si>
  <si>
    <t>Roystonea elata - Royal Palm - 5-6' gw, full head, heavy trunk</t>
  </si>
  <si>
    <t>Sabal palmetto - Cabbage Palm - 15'-25' oa ht, staggered heights, clean trunks</t>
  </si>
  <si>
    <t>Conocarpus erectus "sericeus" - Silver Buttonwood - 25 gal, 6-8' ht, multi-stem treeform, full</t>
  </si>
  <si>
    <t>Jatropha integerrima - Jatropha - 25 gal, 6-8' ht, multi-stem, full</t>
  </si>
  <si>
    <t>Tibouchina granulosa - Purple Glory Tree - 25 gal, 6-7' ht, standard, full</t>
  </si>
  <si>
    <t>Thrinax morrisii - Key Thatch Palm (Silver) - 25 gal,  4-5' ht, 3' spr, dbl trunk, full</t>
  </si>
  <si>
    <t>Hamelia patens "compacta" - Compact Firebush - 3 gal, 18" ht x 18" spr, full, 4' o.c.</t>
  </si>
  <si>
    <t>Serenoa repens "Cinerea" - Silver Saw Palmetto - 7 gal, 30" ht x 30" spr, full, 5' o.c.</t>
  </si>
  <si>
    <t xml:space="preserve">Paspalum notatum - Bahia Sod - Solid sod, free of weeds &amp; pests, sand-grown, laid &amp; rolled.  </t>
  </si>
  <si>
    <t xml:space="preserve">Soil Amendments - Organic Soil Amendment - Provide soil amendments at the rate of 6 cu. Ft. per tree when backfilling.  </t>
  </si>
  <si>
    <t xml:space="preserve">Crushed Shell - Crushed Shell, 1/2" Minus, Washed - Provide 4" compacted depth, over grey Mirafi weed filter cloth 3,518 sf </t>
  </si>
  <si>
    <t xml:space="preserve">Pine Bark Nuggets - Pine Bark Nuggets - 3" depth, all planting bed areas and tree rings.  2 CF bags. 23,000 sf beds, 4,830 sf tree rings </t>
  </si>
  <si>
    <t>Irrigation Controller: HUNTER ACC2-D, Decoder 75 stations decoder controller, no expansion modules. Wall mount unit, provide to PS manufacturer to incorporate.</t>
  </si>
  <si>
    <t xml:space="preserve">Irrigation Controller Control Wiring: Hunter ID-1 Decoder 14/2 control wire, AWG 14 Gauge jacketed wire, suitable for direct burial applications. </t>
  </si>
  <si>
    <t>Surge Protector, install with Paige 182199IC Ground Plate, 4" x8' solid copper with 25' 6 AWG Green wire, 8' ground rod and Cadweld "One shot".</t>
  </si>
  <si>
    <t>Irrigation Pump Station Pad Preparation: Site preparation to accommodate pump station concrete pad. Include, clearing, removing debris, and grading as needed.</t>
  </si>
  <si>
    <t>Irrigation Pump Station &amp; Controller Electric Service: Provide 3-Phase &amp; single phase electric phase as available to pump station and controller. Include  labor, materials, services, and all other items necessary for proper working order.</t>
  </si>
  <si>
    <t>3" 1120-1220 Class 200 PVC gasket pipe irrigation main line with DIP &amp; SCH 40 PVC fittings, solvent weld, Pantone Purple 522C, 36" Depth.</t>
  </si>
  <si>
    <t>2-1/2" 1120-1220 Class 200 PVC solvent-weld bell end connections pipe irrigation submain with SCH 40 PVC fittings, Pantone Purple 522C, 24" Depth.</t>
  </si>
  <si>
    <t>Lateral Lines, 1120-1220 Class 200 PVC irrigation lines, 1" - 1-1/4", 12" depth.</t>
  </si>
  <si>
    <t>Irrigation Sleeves: 6" SCH 80 PVC Conduit in accordance to national, state. And local codes for paved surface sleeving applications.  For 3" main.</t>
  </si>
  <si>
    <t>Irrigation Sleeves: 4" SCH 80 PVC Conduit in accordance to national, state. And local codes for paved surface sleeving applications.  For 4" main &amp; multiple laterals.</t>
  </si>
  <si>
    <t>Irrigation Sleeves: 2" SCH 40 PVC Conduit in accordance to national, state. And local codes for paved surface sleeving applications.  For control wires.</t>
  </si>
  <si>
    <t>Irrigation Main &amp; Submain Double Valves Blow Off Assembly: (1) line-sized cast iron valve, flanged connections; SCH 80 PVC interconnecting fittings; (1) 1-1/4" Matco 514 series threaded connections valve. Include: valve box as specified per detail; Filter fabric &amp; gravel. Refer to installation detail &amp; assembies schematics.</t>
  </si>
  <si>
    <t>Irrigation Main &amp; Submain Single Valve Blow Off Assembly: (1) 1-1/4" MATCO 514 Series threaded connections valve. Include: valve box as specified per detail; Filter fabric &amp; gravel. Refer to installation detail &amp; assembies schematics.</t>
  </si>
  <si>
    <t>Irrigation main Isolation Valves: 3" Cast iron body w/ non-rising stem, w/ square nut isolation gate valve with flanged connections.</t>
  </si>
  <si>
    <t>Irrigation Submain Isolation Valves: 2" Cast iron body w/ non-rising stem, w/ square nut isolation gate valve with flanged connections.</t>
  </si>
  <si>
    <t>Electric Solenoid Zone Control Valves: Hunter ICV-101G 1" electric solenoid valves suitable for industrial quality, dirty water applications, w/ inlet sized SCH 80 PVC isolation valve. Include one 1-station decoder per valve, HUNTER ACC2 decoders. Install within a 14"x19"x12" Carson valve box.  1-Station decoders quantity, 41.</t>
  </si>
  <si>
    <t>Two Station Decoder at Cul d Sac - HUNTER ACC2, two stations decoder.</t>
  </si>
  <si>
    <t>6" High Pop-Up Spray Body Hydrant w/ MSRN: Hunter Pros-06 with MP Rotator multi-stream rotating nozzle.</t>
  </si>
  <si>
    <t>Bubbler hydrants for trees and palms - Two-Bubblers Assembly: Hunter/Rainbird SR shrub riser nozzle adapter w/ two pressure compensating fix flow bubbler nozzle. Refer to schematic layout details for nozzle volumes and trees/palms designated for TBA.</t>
  </si>
  <si>
    <t>Bubbler hydrants for small trees and palms - One-Bubbler Assembly: Hunter/Rainbird SR shrub riser nozzle adapter w/ one pressure compensating fix flow bubbler nozzle. Refer to schematic layout details for nozzle volumes and trees/palms designated for TBA.</t>
  </si>
  <si>
    <t>337-7-82</t>
  </si>
  <si>
    <t>ROADWAY ITEMS:</t>
  </si>
  <si>
    <t>SIGNING &amp; STRIPING ITEMS:</t>
  </si>
  <si>
    <t>710  11-290</t>
  </si>
  <si>
    <t>CANOPY TREES &amp; LARGE PALMS:</t>
  </si>
  <si>
    <t>SHRUBS:</t>
  </si>
  <si>
    <t>FLOWERING TREES &amp; UNDERSTORY ACCENTS:</t>
  </si>
  <si>
    <t xml:space="preserve">MISCELLANEOUS: </t>
  </si>
  <si>
    <t>SECTION 0002 THREE OAKS PKWY PHASE 2+ DANIELS PKWY - LIGHTING</t>
  </si>
  <si>
    <t>650-1-16</t>
  </si>
  <si>
    <t>VEHICULAR TRAFFIC SIGNAL, FURNISH &amp; INSTALL ALUMINUM, 4 SECTION, 1 WAY</t>
  </si>
  <si>
    <t>660-4-11</t>
  </si>
  <si>
    <t>VEHICLE DETECTION SYSTEM- VIDEO, FURNISH &amp; INSTALL CABINET EQUIPMENT</t>
  </si>
  <si>
    <t>660-4-12</t>
  </si>
  <si>
    <t>VEHICLE DETECTION SYSTEM- VIDEO, FURNISH &amp; INSTALL ABOVE GROUND EQUIPMENT</t>
  </si>
  <si>
    <t>104-1</t>
  </si>
  <si>
    <t>ROLLED EROSION CONTROL PRODUCTS</t>
  </si>
  <si>
    <t>107-1</t>
  </si>
  <si>
    <t>LITTER REMOVAL</t>
  </si>
  <si>
    <t>MOWING</t>
  </si>
  <si>
    <t>250-1</t>
  </si>
  <si>
    <t>WASHED SHELL MEDIAN (4")</t>
  </si>
  <si>
    <t>TRAFFIC SEPARATOR CONCRETE- TYPE IV, 4' WIDE</t>
  </si>
  <si>
    <t>PERFORMANCE TURF, SOD</t>
  </si>
  <si>
    <t>Bucida buceras "Shady Lady" - Black Olive "Shady Lady"- 10' ht, 4' spr, 2" cal, 4' ct</t>
  </si>
  <si>
    <t>Quercus virginiana - Live Oak - 10' ht, 4' spr, 2" cal, 4' ct</t>
  </si>
  <si>
    <t>Coccoloba diversifolia - Pigeon Plum - 10' ht, 4' spr, 2" cal, 4' ct</t>
  </si>
  <si>
    <t>Peltophorum dubium - Yellow Poinciana - 10' ht, 4' spr, 2" cal, 4' ct</t>
  </si>
  <si>
    <t>Tabebuia impetiginosa - Purple Tabebuia - 10' ht, 4' spr, 2" cal, 4' ct</t>
  </si>
  <si>
    <t>PAVEMENT, STRIPING AND TRENCH RESTORATION</t>
  </si>
  <si>
    <t>SEWAGE PUMP TRUCK (MINIMUM 4,000 GALLONS CAPACITY PER TRUCK)</t>
  </si>
  <si>
    <t>Variable Message Boards (2 Locations)</t>
  </si>
  <si>
    <t>WKS</t>
  </si>
  <si>
    <t>Furnish and Install Water Main Pipelines</t>
  </si>
  <si>
    <t>Water Main Deflection along Danport across Marketplace</t>
  </si>
  <si>
    <t>10" Water Main Deflection near STA 16+25</t>
  </si>
  <si>
    <t>Adjust existing valve tops</t>
  </si>
  <si>
    <t>Additional Restraints for Existing 30" Water Main</t>
  </si>
  <si>
    <t>Tree Trimming</t>
  </si>
  <si>
    <t>Replacement of Shrubs/Bushes along Mall Loop Road</t>
  </si>
  <si>
    <t>Removal and Replacement of 18"x12" ERCP and 2 MES</t>
  </si>
  <si>
    <t>700-1-113</t>
  </si>
  <si>
    <t>SINGLE POST SIGN, F&amp;I, GROUND MOUNT, 20.1-30 SF</t>
  </si>
  <si>
    <t>711-16-241</t>
  </si>
  <si>
    <t>B250022KLB - Three Oaks Parkway Extension - Phase 2 Construction with Daniels Parkway Widening</t>
  </si>
  <si>
    <t xml:space="preserve">B250022KLB - Three Oaks Parkway Extension - Phase 2 Construction with Daniels Parkway Widening </t>
  </si>
  <si>
    <r>
      <rPr>
        <b/>
        <sz val="12"/>
        <rFont val="Arial"/>
        <family val="2"/>
      </rPr>
      <t>PRICING</t>
    </r>
    <r>
      <rPr>
        <sz val="12"/>
        <rFont val="Arial"/>
        <family val="2"/>
      </rPr>
      <t xml:space="preserve">                                                                                                                                                                                                                                                                                                                                                                                                                                                         
</t>
    </r>
    <r>
      <rPr>
        <b/>
        <sz val="12"/>
        <rFont val="Arial"/>
        <family val="2"/>
      </rPr>
      <t>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**Bidders may not adjust or modify County-authored data as provided within the Bid Schedule.  Bids received with modified data may deem the Bidder as non-responsive and ineligible for award.**
PLEASE ENSURE you have provided a printed copy of the Bid Schedule with your hard copy submission packages and provided the excel version with your digital submission package.</t>
    </r>
  </si>
  <si>
    <t>SECTION 0000 THREE OAKS PKWY PHASE 2 + DANIELS PKWY - GENERAL</t>
  </si>
  <si>
    <t>SUBTOTAL: SECTION 0000</t>
  </si>
  <si>
    <t>SUBTOTAL: SECTION 0001</t>
  </si>
  <si>
    <t>SUBTOTAL: SECTION 0002</t>
  </si>
  <si>
    <t>SECTION 0004  DANIELS PKWY - ROADWAY</t>
  </si>
  <si>
    <t>SUBTOTAL: SECTION 0003</t>
  </si>
  <si>
    <t>SECTION 0005  THREE OAKS PHASE 1 + THREE OAKS PKWY (ALICO RD TO PHASE 1)  - OVERLAY + MILL &amp; OVERLAY</t>
  </si>
  <si>
    <t>SUBTOTAL: SECTION 0005</t>
  </si>
  <si>
    <t>SUBTOTAL: SECTION 0004</t>
  </si>
  <si>
    <t>SECTION 0006  THREE OAKS PKWY PHASE 2- SIGNING &amp; PAVEMENT MARKING</t>
  </si>
  <si>
    <t>700-1-1</t>
  </si>
  <si>
    <t>SUBTOTAL: SECTION 0006</t>
  </si>
  <si>
    <t>SECTION 0007  THREE OAKS PHASE 1 + THREE OAKS PKWY (ALICO RD TO PHASE 1)  - SIGNING &amp; PAVEMENT MARKING</t>
  </si>
  <si>
    <t>SUBTOTAL: SECTION 0007</t>
  </si>
  <si>
    <t>SECTION 0008  DANIELS PKWY- SIGNING &amp; PAVEMENT MARKING</t>
  </si>
  <si>
    <t>SUBTOTAL: SECTION 0008</t>
  </si>
  <si>
    <t>SECTION 0009  THREE OAKS PKWY  PHASE 2- UTILITY ADJUSTMENT</t>
  </si>
  <si>
    <t>SUBTOTAL: SECTION 0009</t>
  </si>
  <si>
    <t>SECTION 0010  DANIELS PKWY - UTILITY ADJUSTMENT</t>
  </si>
  <si>
    <t>2a</t>
  </si>
  <si>
    <t>2b</t>
  </si>
  <si>
    <t>2c</t>
  </si>
  <si>
    <t>8a</t>
  </si>
  <si>
    <t>8b</t>
  </si>
  <si>
    <t>9a</t>
  </si>
  <si>
    <t>9b</t>
  </si>
  <si>
    <t>9c</t>
  </si>
  <si>
    <t>SUBTOTAL: SECTION 0010</t>
  </si>
  <si>
    <t>SUBTOTAL: SECTION 0011</t>
  </si>
  <si>
    <t>SECTION 0012 - THREE OAKS PKWY  PHASE 1 &amp; 2- IRRIGATION</t>
  </si>
  <si>
    <t>SECTION 0011 - THREE OAKS PKWY  PHASE 1 &amp; 2- LANDSCAPE</t>
  </si>
  <si>
    <t>SUBTOTAL: SECTION 0012</t>
  </si>
  <si>
    <t>SECTION 000A - THREE OAKS PKWY EXT - PHASE 2 - PUBLIX RIGHT TURN LANE ALTERNATIVE</t>
  </si>
  <si>
    <t>SUBTOTAL: SECTION 000A</t>
  </si>
  <si>
    <t>SECTION 000A - THREE OAKS PKWY EXT - PHASE 2 - PUBLIX LEFT TURN LANE ALTERNATIVE</t>
  </si>
  <si>
    <t>PROJECT TOTAL:</t>
  </si>
  <si>
    <t xml:space="preserve">                                                                                         ADDENDUM #5</t>
  </si>
  <si>
    <t>Provide irrigiation maintenance during construction period until final acceptance</t>
  </si>
  <si>
    <t>Provide irrigiation maintenance per Lee Couty specifications for a twelve (12) month period following final acceptance</t>
  </si>
  <si>
    <t>Provide landscape and sodding maintenance during construction period until final acceptance</t>
  </si>
  <si>
    <t>Provide landscape and sodding maintenance per Lee County specifications for a twelve (12) month period following final acceptance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</si>
</sst>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
    <numFmt numFmtId="166" formatCode="#,##0.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8"/>
      <name val="Arial"/>
      <family val="2"/>
    </font>
    <font>
      <sz val="10"/>
      <color theme="1"/>
      <name val="Arial"/>
      <family val="2"/>
    </font>
    <font>
      <sz val="11"/>
      <name val="Arial"/>
      <family val="2"/>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rgb="FF0000FF"/>
      <name val="Arial"/>
      <family val="2"/>
    </font>
    <font>
      <u/>
      <sz val="10"/>
      <color rgb="FF800080"/>
      <name val="Arial"/>
      <family val="2"/>
    </font>
    <font>
      <b/>
      <sz val="18"/>
      <color rgb="FFFF0000"/>
      <name val="Arial"/>
      <family val="2"/>
    </font>
    <font>
      <sz val="12"/>
      <color theme="1"/>
      <name val="Arial"/>
      <family val="2"/>
    </font>
    <font>
      <b/>
      <sz val="14"/>
      <color theme="1"/>
      <name val="Arial"/>
      <family val="2"/>
    </font>
  </fonts>
  <fills count="4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s>
  <cellStyleXfs count="56">
    <xf numFmtId="0" fontId="0" fillId="0" borderId="0"/>
    <xf numFmtId="0" fontId="7" fillId="0" borderId="0"/>
    <xf numFmtId="0" fontId="7" fillId="0" borderId="0"/>
    <xf numFmtId="0" fontId="3" fillId="0" borderId="0"/>
    <xf numFmtId="44" fontId="23" fillId="0" borderId="0" applyFont="0" applyFill="0" applyBorder="0" applyAlignment="0" applyProtection="0"/>
    <xf numFmtId="0" fontId="4" fillId="0" borderId="0"/>
    <xf numFmtId="0" fontId="2" fillId="0" borderId="0"/>
    <xf numFmtId="0" fontId="24" fillId="0" borderId="0" applyNumberFormat="0" applyFill="0" applyBorder="0" applyAlignment="0" applyProtection="0"/>
    <xf numFmtId="0" fontId="25" fillId="0" borderId="16" applyNumberFormat="0" applyFill="0" applyAlignment="0" applyProtection="0"/>
    <xf numFmtId="0" fontId="26" fillId="0" borderId="17" applyNumberFormat="0" applyFill="0" applyAlignment="0" applyProtection="0"/>
    <xf numFmtId="0" fontId="27" fillId="0" borderId="18" applyNumberFormat="0" applyFill="0" applyAlignment="0" applyProtection="0"/>
    <xf numFmtId="0" fontId="27" fillId="0" borderId="0" applyNumberFormat="0" applyFill="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11" borderId="0" applyNumberFormat="0" applyBorder="0" applyAlignment="0" applyProtection="0"/>
    <xf numFmtId="0" fontId="31" fillId="12" borderId="19" applyNumberFormat="0" applyAlignment="0" applyProtection="0"/>
    <xf numFmtId="0" fontId="32" fillId="13" borderId="20" applyNumberFormat="0" applyAlignment="0" applyProtection="0"/>
    <xf numFmtId="0" fontId="33" fillId="13" borderId="19" applyNumberFormat="0" applyAlignment="0" applyProtection="0"/>
    <xf numFmtId="0" fontId="34" fillId="0" borderId="21" applyNumberFormat="0" applyFill="0" applyAlignment="0" applyProtection="0"/>
    <xf numFmtId="0" fontId="35" fillId="14" borderId="22"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24" applyNumberFormat="0" applyFill="0" applyAlignment="0" applyProtection="0"/>
    <xf numFmtId="0" fontId="3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9"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4" fillId="0" borderId="0"/>
    <xf numFmtId="0" fontId="1" fillId="15" borderId="23" applyNumberFormat="0" applyFont="0" applyAlignment="0" applyProtection="0"/>
    <xf numFmtId="0" fontId="40" fillId="0" borderId="0" applyNumberFormat="0" applyFill="0" applyBorder="0" applyAlignment="0" applyProtection="0"/>
    <xf numFmtId="0" fontId="41" fillId="0" borderId="0" applyNumberFormat="0" applyFill="0" applyBorder="0" applyAlignment="0" applyProtection="0"/>
  </cellStyleXfs>
  <cellXfs count="182">
    <xf numFmtId="0" fontId="0" fillId="0" borderId="0" xfId="0"/>
    <xf numFmtId="0" fontId="5" fillId="0" borderId="0" xfId="0" applyFont="1"/>
    <xf numFmtId="0" fontId="0" fillId="0" borderId="0" xfId="0" applyAlignment="1">
      <alignment vertical="center"/>
    </xf>
    <xf numFmtId="0" fontId="9" fillId="0" borderId="0" xfId="0" applyFont="1" applyAlignment="1">
      <alignment horizontal="center" wrapText="1"/>
    </xf>
    <xf numFmtId="0" fontId="0" fillId="0" borderId="0" xfId="0" applyAlignment="1">
      <alignment horizontal="center"/>
    </xf>
    <xf numFmtId="0" fontId="13" fillId="0" borderId="0" xfId="0" applyFont="1"/>
    <xf numFmtId="0" fontId="14" fillId="0" borderId="0" xfId="0" applyFont="1"/>
    <xf numFmtId="0" fontId="0" fillId="0" borderId="7" xfId="0" applyBorder="1"/>
    <xf numFmtId="0" fontId="0" fillId="0" borderId="10" xfId="0" applyBorder="1"/>
    <xf numFmtId="0" fontId="8" fillId="0" borderId="10" xfId="0" applyFont="1" applyBorder="1"/>
    <xf numFmtId="0" fontId="4" fillId="7" borderId="1" xfId="0" applyFont="1" applyFill="1" applyBorder="1" applyAlignment="1">
      <alignment vertical="center" wrapText="1"/>
    </xf>
    <xf numFmtId="0" fontId="4" fillId="7" borderId="1" xfId="0" applyFont="1" applyFill="1" applyBorder="1" applyAlignment="1">
      <alignment horizontal="center" vertical="center" wrapText="1"/>
    </xf>
    <xf numFmtId="0" fontId="0" fillId="0" borderId="1" xfId="0" applyBorder="1"/>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12" xfId="0" applyFont="1" applyFill="1" applyBorder="1" applyAlignment="1">
      <alignment horizontal="center" vertical="center"/>
    </xf>
    <xf numFmtId="0" fontId="18" fillId="6" borderId="12" xfId="0" applyFont="1" applyFill="1" applyBorder="1" applyAlignment="1">
      <alignment horizontal="left" vertical="center"/>
    </xf>
    <xf numFmtId="0" fontId="5" fillId="0" borderId="0" xfId="0" applyFont="1" applyAlignment="1">
      <alignment horizontal="center"/>
    </xf>
    <xf numFmtId="0" fontId="18" fillId="2" borderId="12" xfId="0" applyFont="1" applyFill="1" applyBorder="1" applyAlignment="1">
      <alignment horizontal="center" vertical="center"/>
    </xf>
    <xf numFmtId="0" fontId="18" fillId="2" borderId="1" xfId="0" applyFont="1" applyFill="1" applyBorder="1" applyAlignment="1">
      <alignment horizontal="center" vertical="center" wrapText="1"/>
    </xf>
    <xf numFmtId="0" fontId="13" fillId="2" borderId="1" xfId="0" applyFont="1" applyFill="1" applyBorder="1" applyAlignment="1">
      <alignment horizontal="left" vertical="center"/>
    </xf>
    <xf numFmtId="0" fontId="13" fillId="2" borderId="1" xfId="0" applyFont="1" applyFill="1" applyBorder="1" applyAlignment="1">
      <alignment horizontal="center" vertical="center"/>
    </xf>
    <xf numFmtId="44" fontId="13" fillId="0" borderId="1" xfId="4" applyFont="1" applyBorder="1" applyAlignment="1">
      <alignment vertical="center"/>
    </xf>
    <xf numFmtId="0" fontId="4" fillId="0" borderId="3" xfId="0" applyFont="1" applyBorder="1"/>
    <xf numFmtId="164" fontId="0" fillId="0" borderId="0" xfId="0" applyNumberFormat="1"/>
    <xf numFmtId="44" fontId="9" fillId="0" borderId="0" xfId="4" applyFont="1" applyAlignment="1">
      <alignment horizontal="center" wrapText="1"/>
    </xf>
    <xf numFmtId="44" fontId="0" fillId="0" borderId="0" xfId="4" applyFont="1" applyAlignment="1">
      <alignment horizontal="center" vertical="center"/>
    </xf>
    <xf numFmtId="44" fontId="18" fillId="6" borderId="1" xfId="4" applyFont="1" applyFill="1" applyBorder="1" applyAlignment="1">
      <alignment horizontal="center" vertical="center"/>
    </xf>
    <xf numFmtId="44" fontId="18" fillId="6" borderId="12" xfId="4" applyFont="1" applyFill="1" applyBorder="1" applyAlignment="1">
      <alignment horizontal="center" vertical="center"/>
    </xf>
    <xf numFmtId="44" fontId="18" fillId="2" borderId="1" xfId="4" applyFont="1" applyFill="1" applyBorder="1" applyAlignment="1">
      <alignment horizontal="center" vertical="center"/>
    </xf>
    <xf numFmtId="44" fontId="4" fillId="7" borderId="1" xfId="4" applyFont="1" applyFill="1" applyBorder="1" applyAlignment="1">
      <alignment horizontal="center" vertical="center" wrapText="1"/>
    </xf>
    <xf numFmtId="44" fontId="5" fillId="0" borderId="0" xfId="4" applyFont="1"/>
    <xf numFmtId="44" fontId="7" fillId="0" borderId="11" xfId="4" applyFont="1" applyBorder="1" applyAlignment="1">
      <alignment wrapText="1"/>
    </xf>
    <xf numFmtId="44" fontId="7" fillId="0" borderId="11" xfId="4" applyFont="1" applyBorder="1" applyAlignment="1">
      <alignment vertical="center"/>
    </xf>
    <xf numFmtId="44" fontId="18" fillId="6" borderId="1" xfId="4" applyFont="1" applyFill="1" applyBorder="1" applyAlignment="1">
      <alignment horizontal="center" vertical="center" wrapText="1"/>
    </xf>
    <xf numFmtId="44" fontId="18" fillId="3" borderId="1" xfId="4" applyFont="1" applyFill="1" applyBorder="1" applyAlignment="1">
      <alignment vertical="center"/>
    </xf>
    <xf numFmtId="44" fontId="18" fillId="2" borderId="1" xfId="4" applyFont="1" applyFill="1" applyBorder="1" applyAlignment="1">
      <alignment vertical="center" wrapText="1"/>
    </xf>
    <xf numFmtId="44" fontId="18" fillId="6" borderId="1" xfId="4" applyFont="1" applyFill="1" applyBorder="1" applyAlignment="1">
      <alignment vertical="center" wrapText="1"/>
    </xf>
    <xf numFmtId="44" fontId="4" fillId="7" borderId="1" xfId="4" applyFont="1" applyFill="1" applyBorder="1" applyAlignment="1">
      <alignment vertical="center" wrapText="1"/>
    </xf>
    <xf numFmtId="0" fontId="42" fillId="0" borderId="0" xfId="0" applyFont="1" applyAlignment="1">
      <alignment horizontal="center" wrapText="1"/>
    </xf>
    <xf numFmtId="0" fontId="5" fillId="0" borderId="1" xfId="0" applyFont="1" applyBorder="1" applyAlignment="1">
      <alignment horizontal="left" vertical="center"/>
    </xf>
    <xf numFmtId="0" fontId="5" fillId="0" borderId="2" xfId="0" applyFont="1" applyBorder="1" applyAlignment="1" applyProtection="1">
      <alignment horizontal="left" vertical="center"/>
      <protection locked="0"/>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44" fontId="5" fillId="0" borderId="1" xfId="4" applyFont="1" applyBorder="1" applyAlignment="1">
      <alignment vertical="center"/>
    </xf>
    <xf numFmtId="0" fontId="5" fillId="0" borderId="1" xfId="5" applyFont="1" applyBorder="1" applyAlignment="1">
      <alignment horizontal="left"/>
    </xf>
    <xf numFmtId="0" fontId="5" fillId="0" borderId="1" xfId="52" applyFont="1" applyBorder="1" applyAlignment="1">
      <alignment horizontal="center"/>
    </xf>
    <xf numFmtId="3" fontId="5" fillId="0" borderId="1" xfId="52" applyNumberFormat="1" applyFont="1" applyBorder="1" applyAlignment="1">
      <alignment horizontal="center"/>
    </xf>
    <xf numFmtId="44" fontId="6" fillId="3" borderId="1" xfId="4" applyFont="1" applyFill="1" applyBorder="1" applyAlignment="1">
      <alignment vertical="center"/>
    </xf>
    <xf numFmtId="0" fontId="5" fillId="0" borderId="2" xfId="0" applyFont="1" applyBorder="1" applyAlignment="1">
      <alignment horizontal="left" vertical="center"/>
    </xf>
    <xf numFmtId="44" fontId="5" fillId="0" borderId="14" xfId="4" applyFont="1" applyBorder="1" applyAlignment="1">
      <alignment vertical="center"/>
    </xf>
    <xf numFmtId="0" fontId="5" fillId="0" borderId="1" xfId="0" applyFont="1" applyBorder="1" applyAlignment="1">
      <alignment horizontal="left"/>
    </xf>
    <xf numFmtId="0" fontId="5" fillId="0" borderId="1" xfId="0" applyFont="1" applyBorder="1" applyAlignment="1">
      <alignment horizontal="center"/>
    </xf>
    <xf numFmtId="3" fontId="5" fillId="0" borderId="1" xfId="0" applyNumberFormat="1" applyFont="1" applyBorder="1" applyAlignment="1">
      <alignment horizontal="center"/>
    </xf>
    <xf numFmtId="4"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44" fontId="5" fillId="0" borderId="1" xfId="4" applyFont="1" applyFill="1" applyBorder="1" applyAlignment="1">
      <alignment vertical="center"/>
    </xf>
    <xf numFmtId="0" fontId="5" fillId="0" borderId="25" xfId="5" applyFont="1" applyBorder="1" applyAlignment="1">
      <alignment horizontal="center"/>
    </xf>
    <xf numFmtId="44" fontId="18" fillId="6" borderId="1" xfId="0" applyNumberFormat="1" applyFont="1" applyFill="1" applyBorder="1" applyAlignment="1">
      <alignment horizontal="center" vertical="center"/>
    </xf>
    <xf numFmtId="44" fontId="18" fillId="6" borderId="1" xfId="0" applyNumberFormat="1" applyFont="1" applyFill="1" applyBorder="1" applyAlignment="1">
      <alignment horizontal="center" vertical="center" wrapText="1"/>
    </xf>
    <xf numFmtId="44" fontId="18" fillId="3" borderId="1" xfId="0" applyNumberFormat="1" applyFont="1" applyFill="1" applyBorder="1" applyAlignment="1">
      <alignment vertical="center"/>
    </xf>
    <xf numFmtId="0" fontId="5" fillId="0" borderId="2" xfId="0" applyFont="1" applyBorder="1" applyAlignment="1">
      <alignment horizontal="left" vertical="center" wrapText="1"/>
    </xf>
    <xf numFmtId="0" fontId="43" fillId="0" borderId="1" xfId="6" applyFont="1" applyBorder="1" applyAlignment="1">
      <alignment horizontal="left" vertical="center"/>
    </xf>
    <xf numFmtId="0" fontId="5" fillId="0" borderId="1" xfId="6" applyFont="1" applyBorder="1" applyAlignment="1">
      <alignment horizontal="left" vertical="center"/>
    </xf>
    <xf numFmtId="0" fontId="5" fillId="0" borderId="1" xfId="6" applyFont="1" applyBorder="1" applyAlignment="1">
      <alignment vertical="center"/>
    </xf>
    <xf numFmtId="0" fontId="5" fillId="0" borderId="1" xfId="6" applyFont="1" applyBorder="1" applyAlignment="1">
      <alignment horizontal="left" vertical="center" wrapText="1"/>
    </xf>
    <xf numFmtId="3" fontId="5" fillId="0" borderId="1" xfId="2" applyNumberFormat="1" applyFont="1" applyBorder="1" applyAlignment="1">
      <alignment horizontal="center" vertical="center"/>
    </xf>
    <xf numFmtId="0" fontId="43" fillId="0" borderId="1" xfId="6" applyFont="1" applyBorder="1" applyAlignment="1">
      <alignment horizontal="center" vertical="center"/>
    </xf>
    <xf numFmtId="0" fontId="5" fillId="2" borderId="1" xfId="0" applyFont="1" applyFill="1" applyBorder="1" applyAlignment="1">
      <alignment horizontal="center" vertical="center"/>
    </xf>
    <xf numFmtId="165" fontId="5" fillId="2" borderId="1" xfId="2" applyNumberFormat="1" applyFont="1" applyFill="1" applyBorder="1" applyAlignment="1">
      <alignment horizontal="center" vertical="center"/>
    </xf>
    <xf numFmtId="0" fontId="5" fillId="0" borderId="1" xfId="6" applyFont="1" applyBorder="1" applyAlignment="1">
      <alignment horizontal="center" vertical="center"/>
    </xf>
    <xf numFmtId="3" fontId="43" fillId="0" borderId="1" xfId="6" applyNumberFormat="1" applyFont="1" applyBorder="1" applyAlignment="1">
      <alignment horizontal="center" vertical="center"/>
    </xf>
    <xf numFmtId="0" fontId="5" fillId="0" borderId="1" xfId="0" applyFont="1" applyBorder="1" applyAlignment="1">
      <alignment horizontal="center" vertical="center" wrapText="1"/>
    </xf>
    <xf numFmtId="3" fontId="5" fillId="0" borderId="1" xfId="2" applyNumberFormat="1" applyFont="1" applyBorder="1" applyAlignment="1">
      <alignment horizontal="center" vertical="center" wrapText="1"/>
    </xf>
    <xf numFmtId="0" fontId="5" fillId="0" borderId="1" xfId="6" applyFont="1" applyBorder="1" applyAlignment="1">
      <alignment vertical="center" wrapText="1"/>
    </xf>
    <xf numFmtId="0" fontId="43" fillId="0" borderId="1" xfId="6" applyFont="1" applyBorder="1" applyAlignment="1">
      <alignment vertical="center" wrapText="1"/>
    </xf>
    <xf numFmtId="1" fontId="5" fillId="0" borderId="1" xfId="6" applyNumberFormat="1" applyFont="1" applyBorder="1" applyAlignment="1">
      <alignment horizontal="center" vertical="center"/>
    </xf>
    <xf numFmtId="166" fontId="5" fillId="0" borderId="1" xfId="0" applyNumberFormat="1" applyFont="1" applyBorder="1" applyAlignment="1">
      <alignment horizontal="center"/>
    </xf>
    <xf numFmtId="0" fontId="5" fillId="0" borderId="1" xfId="0" applyFont="1" applyBorder="1"/>
    <xf numFmtId="3" fontId="5" fillId="0" borderId="14" xfId="0" applyNumberFormat="1" applyFont="1" applyBorder="1" applyAlignment="1">
      <alignment horizontal="center" vertical="center"/>
    </xf>
    <xf numFmtId="165" fontId="5" fillId="0" borderId="1" xfId="0" applyNumberFormat="1" applyFont="1" applyBorder="1" applyAlignment="1">
      <alignment horizontal="center" vertical="center"/>
    </xf>
    <xf numFmtId="0" fontId="5" fillId="0" borderId="1" xfId="52" applyFont="1" applyBorder="1" applyAlignment="1">
      <alignment horizontal="center" vertical="center"/>
    </xf>
    <xf numFmtId="0" fontId="5" fillId="0" borderId="1" xfId="52" applyFont="1" applyBorder="1" applyAlignment="1">
      <alignment horizontal="left"/>
    </xf>
    <xf numFmtId="44" fontId="5" fillId="0" borderId="4" xfId="4" applyFont="1" applyBorder="1" applyAlignment="1">
      <alignment vertical="center"/>
    </xf>
    <xf numFmtId="44" fontId="5" fillId="0" borderId="1" xfId="4" applyFont="1" applyBorder="1" applyAlignment="1">
      <alignment horizontal="right" vertical="center"/>
    </xf>
    <xf numFmtId="0" fontId="5" fillId="0" borderId="1" xfId="52" applyFont="1" applyBorder="1" applyAlignment="1">
      <alignment horizontal="left" vertical="center"/>
    </xf>
    <xf numFmtId="0" fontId="5" fillId="0" borderId="1" xfId="52" applyFont="1" applyBorder="1" applyAlignment="1">
      <alignment horizontal="left" vertical="center" wrapText="1"/>
    </xf>
    <xf numFmtId="44" fontId="5" fillId="0" borderId="3" xfId="4" applyFont="1" applyBorder="1" applyAlignment="1">
      <alignment vertical="center"/>
    </xf>
    <xf numFmtId="44" fontId="5" fillId="0" borderId="1" xfId="4" applyFont="1" applyBorder="1" applyAlignment="1">
      <alignment horizontal="right"/>
    </xf>
    <xf numFmtId="44" fontId="5" fillId="0" borderId="2" xfId="4" applyFont="1" applyBorder="1" applyAlignment="1">
      <alignment horizontal="right" vertical="center"/>
    </xf>
    <xf numFmtId="44" fontId="5" fillId="0" borderId="13" xfId="4" applyFont="1" applyBorder="1" applyAlignment="1">
      <alignment vertical="center"/>
    </xf>
    <xf numFmtId="0" fontId="5" fillId="0" borderId="25" xfId="0" applyFont="1" applyBorder="1" applyAlignment="1">
      <alignment horizontal="center" vertical="center"/>
    </xf>
    <xf numFmtId="44" fontId="5" fillId="0" borderId="15" xfId="4" applyFont="1" applyBorder="1" applyAlignment="1">
      <alignment vertical="center"/>
    </xf>
    <xf numFmtId="165" fontId="5" fillId="0" borderId="1" xfId="0" applyNumberFormat="1" applyFont="1" applyBorder="1" applyAlignment="1">
      <alignment horizontal="center"/>
    </xf>
    <xf numFmtId="44" fontId="5" fillId="0" borderId="14" xfId="4" applyFont="1" applyBorder="1" applyAlignment="1">
      <alignment horizontal="right" vertical="center"/>
    </xf>
    <xf numFmtId="44" fontId="5" fillId="0" borderId="4" xfId="4" applyFont="1" applyBorder="1" applyAlignment="1">
      <alignment horizontal="left" vertical="center"/>
    </xf>
    <xf numFmtId="44" fontId="5" fillId="0" borderId="4" xfId="4" applyFont="1" applyFill="1" applyBorder="1" applyAlignment="1">
      <alignment vertical="center"/>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6" fillId="2" borderId="1" xfId="0" applyFont="1" applyFill="1" applyBorder="1" applyAlignment="1" applyProtection="1">
      <alignment horizontal="center" vertical="center"/>
      <protection locked="0"/>
    </xf>
    <xf numFmtId="0" fontId="5" fillId="0" borderId="1" xfId="5" applyFont="1" applyBorder="1" applyAlignment="1">
      <alignment horizontal="center" vertical="center"/>
    </xf>
    <xf numFmtId="0" fontId="5" fillId="0" borderId="1" xfId="5" applyFont="1" applyBorder="1" applyAlignment="1">
      <alignment horizontal="left" vertical="center" wrapText="1"/>
    </xf>
    <xf numFmtId="44" fontId="5" fillId="0" borderId="1" xfId="4" applyFont="1" applyBorder="1" applyAlignment="1" applyProtection="1">
      <alignment horizontal="center" vertical="center"/>
      <protection locked="0"/>
    </xf>
    <xf numFmtId="0" fontId="5" fillId="0" borderId="12" xfId="0" applyFont="1" applyBorder="1" applyAlignment="1">
      <alignment horizontal="center" vertical="center"/>
    </xf>
    <xf numFmtId="3" fontId="5" fillId="0" borderId="12" xfId="0" applyNumberFormat="1" applyFont="1" applyBorder="1" applyAlignment="1">
      <alignment horizontal="center" vertical="center"/>
    </xf>
    <xf numFmtId="3" fontId="5" fillId="0" borderId="1" xfId="5" applyNumberFormat="1" applyFont="1" applyBorder="1" applyAlignment="1">
      <alignment horizontal="left" vertical="center"/>
    </xf>
    <xf numFmtId="44" fontId="5" fillId="0" borderId="12" xfId="0" applyNumberFormat="1" applyFont="1" applyBorder="1" applyAlignment="1" applyProtection="1">
      <alignment horizontal="center" vertical="center"/>
      <protection locked="0"/>
    </xf>
    <xf numFmtId="0" fontId="5" fillId="0" borderId="1" xfId="5" applyFont="1" applyBorder="1" applyAlignment="1">
      <alignment horizontal="center" vertical="center" wrapText="1"/>
    </xf>
    <xf numFmtId="44" fontId="5" fillId="0" borderId="7" xfId="4" applyFont="1" applyBorder="1" applyAlignment="1">
      <alignment horizontal="right" vertical="center"/>
    </xf>
    <xf numFmtId="0" fontId="6" fillId="2" borderId="1" xfId="5" applyFont="1" applyFill="1" applyBorder="1" applyAlignment="1">
      <alignment horizontal="center" vertical="center"/>
    </xf>
    <xf numFmtId="0" fontId="6" fillId="2" borderId="1" xfId="5" applyFont="1" applyFill="1" applyBorder="1" applyAlignment="1">
      <alignment horizontal="center" vertical="center" wrapText="1"/>
    </xf>
    <xf numFmtId="0" fontId="5" fillId="0" borderId="1" xfId="5" applyFont="1" applyBorder="1" applyAlignment="1">
      <alignment vertical="center" wrapText="1"/>
    </xf>
    <xf numFmtId="0" fontId="5" fillId="0" borderId="1" xfId="5" applyFont="1" applyBorder="1" applyAlignment="1" applyProtection="1">
      <alignment horizontal="center" vertical="center"/>
      <protection locked="0"/>
    </xf>
    <xf numFmtId="0" fontId="5" fillId="0" borderId="1" xfId="5" applyFont="1" applyBorder="1" applyAlignment="1" applyProtection="1">
      <alignment vertical="center"/>
      <protection locked="0"/>
    </xf>
    <xf numFmtId="0" fontId="6" fillId="2" borderId="2" xfId="0" applyFont="1" applyFill="1" applyBorder="1" applyAlignment="1">
      <alignment horizontal="left" vertical="center"/>
    </xf>
    <xf numFmtId="44" fontId="43" fillId="0" borderId="1" xfId="4" applyFont="1" applyBorder="1" applyAlignment="1">
      <alignment vertical="center"/>
    </xf>
    <xf numFmtId="44" fontId="5" fillId="2" borderId="1" xfId="4" applyFont="1" applyFill="1" applyBorder="1" applyAlignment="1">
      <alignment horizontal="right" vertical="center"/>
    </xf>
    <xf numFmtId="44" fontId="5" fillId="2" borderId="1" xfId="4" applyFont="1" applyFill="1" applyBorder="1" applyAlignment="1">
      <alignment vertical="center"/>
    </xf>
    <xf numFmtId="44" fontId="43" fillId="0" borderId="1" xfId="4" applyFont="1" applyBorder="1" applyAlignment="1">
      <alignment horizontal="left" vertical="center"/>
    </xf>
    <xf numFmtId="44" fontId="5" fillId="0" borderId="1" xfId="4" applyFont="1" applyBorder="1" applyAlignment="1">
      <alignment horizontal="left" vertical="center"/>
    </xf>
    <xf numFmtId="44" fontId="5" fillId="0" borderId="1" xfId="4" applyFont="1" applyBorder="1" applyAlignment="1">
      <alignment vertical="center" wrapText="1"/>
    </xf>
    <xf numFmtId="44" fontId="5" fillId="0" borderId="1" xfId="4" applyFont="1" applyBorder="1" applyAlignment="1">
      <alignment horizontal="center" vertical="center"/>
    </xf>
    <xf numFmtId="3" fontId="6" fillId="2" borderId="3" xfId="5" applyNumberFormat="1" applyFont="1" applyFill="1" applyBorder="1" applyAlignment="1">
      <alignment horizontal="left" vertical="center"/>
    </xf>
    <xf numFmtId="3" fontId="6" fillId="2" borderId="13" xfId="5" applyNumberFormat="1" applyFont="1" applyFill="1" applyBorder="1" applyAlignment="1">
      <alignment horizontal="left" vertical="center"/>
    </xf>
    <xf numFmtId="44" fontId="6" fillId="2" borderId="2" xfId="4"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44" fontId="6" fillId="2" borderId="9" xfId="4" applyFont="1" applyFill="1" applyBorder="1" applyAlignment="1">
      <alignment horizontal="left" vertical="center"/>
    </xf>
    <xf numFmtId="0" fontId="6" fillId="2" borderId="3" xfId="0" applyFont="1" applyFill="1" applyBorder="1" applyAlignment="1">
      <alignment horizontal="left" vertical="center"/>
    </xf>
    <xf numFmtId="0" fontId="6" fillId="2" borderId="13" xfId="0" applyFont="1" applyFill="1" applyBorder="1" applyAlignment="1">
      <alignment horizontal="left" vertical="center"/>
    </xf>
    <xf numFmtId="0" fontId="15" fillId="4" borderId="12" xfId="0" applyFont="1" applyFill="1" applyBorder="1" applyAlignment="1">
      <alignment horizontal="left" vertical="center"/>
    </xf>
    <xf numFmtId="0" fontId="16" fillId="4" borderId="12" xfId="0" applyFont="1" applyFill="1" applyBorder="1" applyAlignment="1">
      <alignment horizontal="left" vertical="center"/>
    </xf>
    <xf numFmtId="44" fontId="16" fillId="4" borderId="12" xfId="4" applyFont="1" applyFill="1" applyBorder="1" applyAlignment="1">
      <alignment horizontal="left" vertical="center"/>
    </xf>
    <xf numFmtId="49" fontId="18" fillId="3" borderId="14" xfId="0" applyNumberFormat="1" applyFont="1" applyFill="1" applyBorder="1" applyAlignment="1">
      <alignment horizontal="right" vertical="center"/>
    </xf>
    <xf numFmtId="49" fontId="6" fillId="3" borderId="1" xfId="0" applyNumberFormat="1" applyFont="1" applyFill="1" applyBorder="1" applyAlignment="1">
      <alignment horizontal="right" vertical="center"/>
    </xf>
    <xf numFmtId="0" fontId="21" fillId="0" borderId="13" xfId="0" applyFont="1" applyBorder="1" applyAlignment="1">
      <alignment horizontal="center" vertical="top"/>
    </xf>
    <xf numFmtId="44" fontId="21" fillId="0" borderId="2" xfId="4" applyFont="1" applyBorder="1" applyAlignment="1">
      <alignment horizontal="center" vertical="top"/>
    </xf>
    <xf numFmtId="0" fontId="19" fillId="8" borderId="3" xfId="0" applyFont="1" applyFill="1" applyBorder="1" applyAlignment="1">
      <alignment horizontal="left" vertical="center" wrapText="1"/>
    </xf>
    <xf numFmtId="0" fontId="19" fillId="8" borderId="13" xfId="0" applyFont="1" applyFill="1" applyBorder="1" applyAlignment="1">
      <alignment horizontal="left" vertical="center" wrapText="1"/>
    </xf>
    <xf numFmtId="44" fontId="19" fillId="8" borderId="2" xfId="4"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164" fontId="12" fillId="2" borderId="3" xfId="0" applyNumberFormat="1" applyFont="1" applyFill="1" applyBorder="1" applyAlignment="1">
      <alignment horizontal="center" vertical="center" wrapText="1"/>
    </xf>
    <xf numFmtId="44" fontId="12" fillId="2" borderId="2" xfId="4" applyFont="1" applyFill="1" applyBorder="1" applyAlignment="1">
      <alignment horizontal="center"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44" fontId="22" fillId="0" borderId="9" xfId="4" applyFont="1" applyBorder="1" applyAlignment="1">
      <alignment horizontal="left" vertical="center" wrapText="1"/>
    </xf>
    <xf numFmtId="0" fontId="44" fillId="0" borderId="4" xfId="0" applyFont="1" applyBorder="1"/>
    <xf numFmtId="0" fontId="44" fillId="0" borderId="5" xfId="0" applyFont="1" applyBorder="1"/>
    <xf numFmtId="0" fontId="44" fillId="0" borderId="6" xfId="0" applyFont="1" applyBorder="1"/>
    <xf numFmtId="49" fontId="18" fillId="3" borderId="3" xfId="0" applyNumberFormat="1" applyFont="1" applyFill="1" applyBorder="1" applyAlignment="1">
      <alignment horizontal="right" vertical="center"/>
    </xf>
    <xf numFmtId="49" fontId="6" fillId="3" borderId="13" xfId="0" applyNumberFormat="1" applyFont="1" applyFill="1" applyBorder="1" applyAlignment="1">
      <alignment horizontal="right" vertical="center"/>
    </xf>
    <xf numFmtId="49" fontId="6" fillId="3" borderId="2" xfId="0" applyNumberFormat="1" applyFont="1" applyFill="1" applyBorder="1" applyAlignment="1">
      <alignment horizontal="right" vertical="center"/>
    </xf>
    <xf numFmtId="49" fontId="6" fillId="3" borderId="14" xfId="0" applyNumberFormat="1" applyFont="1" applyFill="1" applyBorder="1" applyAlignment="1">
      <alignment horizontal="right" vertical="center"/>
    </xf>
    <xf numFmtId="0" fontId="20" fillId="0" borderId="8" xfId="0" applyFont="1" applyBorder="1" applyAlignment="1">
      <alignment horizontal="center" wrapText="1"/>
    </xf>
    <xf numFmtId="0" fontId="10" fillId="0" borderId="8" xfId="0" applyFont="1" applyBorder="1" applyAlignment="1">
      <alignment horizontal="center" wrapText="1"/>
    </xf>
    <xf numFmtId="44" fontId="10" fillId="0" borderId="9" xfId="4" applyFont="1" applyBorder="1" applyAlignment="1">
      <alignment horizontal="center" wrapText="1"/>
    </xf>
    <xf numFmtId="0" fontId="10" fillId="0" borderId="0" xfId="0" applyFont="1" applyAlignment="1">
      <alignment horizontal="center" wrapText="1"/>
    </xf>
    <xf numFmtId="44" fontId="10" fillId="0" borderId="11" xfId="4" applyFont="1" applyBorder="1" applyAlignment="1">
      <alignment horizontal="center" wrapText="1"/>
    </xf>
    <xf numFmtId="0" fontId="8" fillId="0" borderId="5" xfId="0" applyFont="1" applyBorder="1" applyAlignment="1">
      <alignment horizontal="left"/>
    </xf>
    <xf numFmtId="44" fontId="8" fillId="0" borderId="6" xfId="4" applyFont="1" applyBorder="1" applyAlignment="1">
      <alignment horizontal="left"/>
    </xf>
    <xf numFmtId="0" fontId="8" fillId="0" borderId="10" xfId="0" applyFont="1" applyBorder="1" applyAlignment="1">
      <alignment horizontal="left" vertical="center" wrapText="1"/>
    </xf>
    <xf numFmtId="0" fontId="8" fillId="0" borderId="0" xfId="0" applyFont="1" applyAlignment="1">
      <alignment horizontal="left" vertical="center" wrapText="1"/>
    </xf>
    <xf numFmtId="44" fontId="8" fillId="0" borderId="11" xfId="4" applyFont="1" applyBorder="1" applyAlignment="1">
      <alignment horizontal="left" vertical="center" wrapText="1"/>
    </xf>
    <xf numFmtId="0" fontId="5" fillId="0" borderId="10" xfId="0" applyFont="1" applyBorder="1" applyAlignment="1">
      <alignment horizontal="left" vertical="top" wrapText="1"/>
    </xf>
    <xf numFmtId="0" fontId="5" fillId="0" borderId="0" xfId="0" applyFont="1" applyAlignment="1">
      <alignment horizontal="left" vertical="top" wrapText="1"/>
    </xf>
    <xf numFmtId="44" fontId="5" fillId="0" borderId="11" xfId="4"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44" fontId="5" fillId="0" borderId="6" xfId="4" applyFont="1" applyBorder="1" applyAlignment="1">
      <alignment horizontal="left" vertical="top"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44" fontId="17" fillId="5" borderId="1" xfId="4" applyFont="1" applyFill="1" applyBorder="1" applyAlignment="1">
      <alignment horizontal="center" vertical="center"/>
    </xf>
    <xf numFmtId="0" fontId="7" fillId="0" borderId="5" xfId="0" applyFont="1" applyBorder="1" applyAlignment="1">
      <alignment horizontal="left"/>
    </xf>
    <xf numFmtId="44" fontId="7" fillId="0" borderId="6" xfId="4" applyFont="1" applyBorder="1" applyAlignment="1">
      <alignment horizontal="left"/>
    </xf>
    <xf numFmtId="49" fontId="18" fillId="3" borderId="1" xfId="0" applyNumberFormat="1" applyFont="1" applyFill="1" applyBorder="1" applyAlignment="1">
      <alignment horizontal="right" vertical="center"/>
    </xf>
    <xf numFmtId="0" fontId="5" fillId="0" borderId="14" xfId="0" applyFont="1" applyFill="1" applyBorder="1" applyAlignment="1">
      <alignment horizontal="center" vertical="center"/>
    </xf>
    <xf numFmtId="0" fontId="5" fillId="0" borderId="1" xfId="6" applyFont="1" applyFill="1" applyBorder="1" applyAlignment="1">
      <alignment horizontal="left" vertical="center"/>
    </xf>
    <xf numFmtId="0" fontId="43" fillId="0" borderId="14" xfId="6" applyFont="1" applyFill="1" applyBorder="1" applyAlignment="1">
      <alignment horizontal="center" vertical="center"/>
    </xf>
    <xf numFmtId="0" fontId="43" fillId="0" borderId="1" xfId="6" applyFont="1" applyFill="1" applyBorder="1" applyAlignment="1">
      <alignment vertical="center" wrapText="1"/>
    </xf>
  </cellXfs>
  <cellStyles count="56">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3" builtinId="27" customBuiltin="1"/>
    <cellStyle name="Calculation" xfId="17" builtinId="22" customBuiltin="1"/>
    <cellStyle name="Check Cell" xfId="19" builtinId="23" customBuiltin="1"/>
    <cellStyle name="Currency" xfId="4" builtinId="4"/>
    <cellStyle name="Currency 2" xfId="49" xr:uid="{B34783E2-F8F6-4092-A9AB-5A9EFDA68565}"/>
    <cellStyle name="Currency 3" xfId="51" xr:uid="{3567CD85-243D-401C-8351-187CB1F14D5A}"/>
    <cellStyle name="Currency 4" xfId="47" xr:uid="{0BBED96C-BF8F-4E62-B84E-71332C33F5E4}"/>
    <cellStyle name="Explanatory Text" xfId="21" builtinId="53" customBuiltin="1"/>
    <cellStyle name="Followed Hyperlink" xfId="55" builtinId="9"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54" builtinId="8" customBuiltin="1"/>
    <cellStyle name="Input" xfId="15" builtinId="20" customBuiltin="1"/>
    <cellStyle name="Linked Cell" xfId="18" builtinId="24" customBuiltin="1"/>
    <cellStyle name="Neutral" xfId="14" builtinId="28" customBuiltin="1"/>
    <cellStyle name="Normal" xfId="0" builtinId="0"/>
    <cellStyle name="Normal 2" xfId="1" xr:uid="{00000000-0005-0000-0000-000001000000}"/>
    <cellStyle name="Normal 2 2" xfId="52" xr:uid="{FE59B445-A6BB-46F0-B592-2E6A7E8CE18A}"/>
    <cellStyle name="Normal 2 3" xfId="2" xr:uid="{00000000-0005-0000-0000-000002000000}"/>
    <cellStyle name="Normal 2 4" xfId="3" xr:uid="{00000000-0005-0000-0000-000003000000}"/>
    <cellStyle name="Normal 2 5" xfId="48" xr:uid="{31498010-D230-4651-9FE0-4EBCB1D7F213}"/>
    <cellStyle name="Normal 3" xfId="5" xr:uid="{31FA6C82-D3F5-4937-B984-751FCC01D2AF}"/>
    <cellStyle name="Normal 4" xfId="6" xr:uid="{581B073A-08E9-4244-9D24-A60360848235}"/>
    <cellStyle name="Normal 4 2" xfId="50" xr:uid="{3060A8AA-EECD-42BD-BCFE-85213E2A7AC9}"/>
    <cellStyle name="Note 2" xfId="53" xr:uid="{1320552D-2E6A-459D-8612-970A71652F33}"/>
    <cellStyle name="Output" xfId="16" builtinId="21" customBuiltin="1"/>
    <cellStyle name="Title" xfId="7" builtinId="15" customBuiltin="1"/>
    <cellStyle name="Total" xfId="22" builtinId="25" customBuiltin="1"/>
    <cellStyle name="Warning Text" xfId="20" builtinId="11" customBuiltin="1"/>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1583905</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482"/>
  <sheetViews>
    <sheetView tabSelected="1" zoomScale="87" zoomScaleNormal="87" zoomScaleSheetLayoutView="80" workbookViewId="0">
      <selection activeCell="A452" sqref="A452:F452"/>
    </sheetView>
  </sheetViews>
  <sheetFormatPr defaultColWidth="9.140625" defaultRowHeight="15" x14ac:dyDescent="0.2"/>
  <cols>
    <col min="1" max="1" width="20.42578125" style="1" customWidth="1"/>
    <col min="2" max="2" width="180.85546875" style="1" customWidth="1"/>
    <col min="3" max="3" width="12.85546875" style="1" customWidth="1"/>
    <col min="4" max="4" width="15.42578125" style="17" bestFit="1" customWidth="1"/>
    <col min="5" max="5" width="29.140625" style="31" customWidth="1"/>
    <col min="6" max="6" width="26.85546875" style="31" bestFit="1" customWidth="1"/>
    <col min="8" max="8" width="12.42578125" bestFit="1" customWidth="1"/>
  </cols>
  <sheetData>
    <row r="1" spans="1:6" ht="12.75" x14ac:dyDescent="0.2">
      <c r="A1" s="7"/>
      <c r="B1" s="156" t="s">
        <v>11</v>
      </c>
      <c r="C1" s="157"/>
      <c r="D1" s="157"/>
      <c r="E1" s="157"/>
      <c r="F1" s="158"/>
    </row>
    <row r="2" spans="1:6" ht="12.75" x14ac:dyDescent="0.2">
      <c r="A2" s="8"/>
      <c r="B2" s="159"/>
      <c r="C2" s="159"/>
      <c r="D2" s="159"/>
      <c r="E2" s="159"/>
      <c r="F2" s="160"/>
    </row>
    <row r="3" spans="1:6" s="2" customFormat="1" ht="24.95" customHeight="1" x14ac:dyDescent="0.2">
      <c r="A3" s="8"/>
      <c r="B3" s="159"/>
      <c r="C3" s="159"/>
      <c r="D3" s="159"/>
      <c r="E3" s="159"/>
      <c r="F3" s="160"/>
    </row>
    <row r="4" spans="1:6" ht="12.75" x14ac:dyDescent="0.2">
      <c r="A4" s="8"/>
      <c r="B4" s="159"/>
      <c r="C4" s="159"/>
      <c r="D4" s="159"/>
      <c r="E4" s="159"/>
      <c r="F4" s="160"/>
    </row>
    <row r="5" spans="1:6" ht="23.25" x14ac:dyDescent="0.35">
      <c r="A5" s="8"/>
      <c r="B5" s="39" t="s">
        <v>607</v>
      </c>
      <c r="C5" s="3"/>
      <c r="D5" s="3"/>
      <c r="E5" s="25"/>
      <c r="F5" s="32"/>
    </row>
    <row r="6" spans="1:6" ht="12.75" x14ac:dyDescent="0.2">
      <c r="A6" s="8"/>
      <c r="B6"/>
      <c r="C6"/>
      <c r="D6" s="4"/>
      <c r="E6" s="26"/>
      <c r="F6" s="33"/>
    </row>
    <row r="7" spans="1:6" ht="30.75" customHeight="1" x14ac:dyDescent="0.2">
      <c r="A7" s="9" t="s">
        <v>0</v>
      </c>
      <c r="B7" s="175"/>
      <c r="C7" s="175"/>
      <c r="D7" s="175"/>
      <c r="E7" s="175"/>
      <c r="F7" s="176"/>
    </row>
    <row r="8" spans="1:6" ht="12.75" x14ac:dyDescent="0.2">
      <c r="A8" s="8"/>
      <c r="B8"/>
      <c r="C8"/>
      <c r="D8" s="4"/>
      <c r="E8" s="26"/>
      <c r="F8" s="33"/>
    </row>
    <row r="9" spans="1:6" ht="20.25" customHeight="1" x14ac:dyDescent="0.2">
      <c r="A9" s="9" t="s">
        <v>1</v>
      </c>
      <c r="B9" s="161" t="s">
        <v>568</v>
      </c>
      <c r="C9" s="161"/>
      <c r="D9" s="161"/>
      <c r="E9" s="161"/>
      <c r="F9" s="162"/>
    </row>
    <row r="10" spans="1:6" ht="12.75" x14ac:dyDescent="0.2">
      <c r="A10" s="8"/>
      <c r="B10"/>
      <c r="C10"/>
      <c r="D10" s="4"/>
      <c r="E10" s="26"/>
      <c r="F10" s="33"/>
    </row>
    <row r="11" spans="1:6" ht="18" customHeight="1" x14ac:dyDescent="0.2">
      <c r="A11" s="163" t="s">
        <v>10</v>
      </c>
      <c r="B11" s="164"/>
      <c r="C11" s="164"/>
      <c r="D11" s="164"/>
      <c r="E11" s="164"/>
      <c r="F11" s="165"/>
    </row>
    <row r="12" spans="1:6" ht="12.75" x14ac:dyDescent="0.2">
      <c r="A12" s="166" t="s">
        <v>570</v>
      </c>
      <c r="B12" s="167"/>
      <c r="C12" s="167"/>
      <c r="D12" s="167"/>
      <c r="E12" s="167"/>
      <c r="F12" s="168"/>
    </row>
    <row r="13" spans="1:6" ht="12.75" x14ac:dyDescent="0.2">
      <c r="A13" s="166"/>
      <c r="B13" s="167"/>
      <c r="C13" s="167"/>
      <c r="D13" s="167"/>
      <c r="E13" s="167"/>
      <c r="F13" s="168"/>
    </row>
    <row r="14" spans="1:6" ht="12.75" x14ac:dyDescent="0.2">
      <c r="A14" s="166"/>
      <c r="B14" s="167"/>
      <c r="C14" s="167"/>
      <c r="D14" s="167"/>
      <c r="E14" s="167"/>
      <c r="F14" s="168"/>
    </row>
    <row r="15" spans="1:6" ht="158.25" customHeight="1" x14ac:dyDescent="0.2">
      <c r="A15" s="169"/>
      <c r="B15" s="170"/>
      <c r="C15" s="170"/>
      <c r="D15" s="170"/>
      <c r="E15" s="170"/>
      <c r="F15" s="171"/>
    </row>
    <row r="16" spans="1:6" s="6" customFormat="1" ht="32.25" customHeight="1" x14ac:dyDescent="0.2">
      <c r="A16" s="172" t="s">
        <v>569</v>
      </c>
      <c r="B16" s="173"/>
      <c r="C16" s="173"/>
      <c r="D16" s="173"/>
      <c r="E16" s="173"/>
      <c r="F16" s="174"/>
    </row>
    <row r="17" spans="1:6" ht="36.75" customHeight="1" x14ac:dyDescent="0.2">
      <c r="A17" s="131" t="s">
        <v>571</v>
      </c>
      <c r="B17" s="132"/>
      <c r="C17" s="132"/>
      <c r="D17" s="132"/>
      <c r="E17" s="132"/>
      <c r="F17" s="133"/>
    </row>
    <row r="18" spans="1:6" s="5" customFormat="1" ht="36" x14ac:dyDescent="0.25">
      <c r="A18" s="15" t="s">
        <v>2</v>
      </c>
      <c r="B18" s="13" t="s">
        <v>3</v>
      </c>
      <c r="C18" s="14" t="s">
        <v>12</v>
      </c>
      <c r="D18" s="14" t="s">
        <v>9</v>
      </c>
      <c r="E18" s="27" t="s">
        <v>4</v>
      </c>
      <c r="F18" s="34" t="s">
        <v>13</v>
      </c>
    </row>
    <row r="19" spans="1:6" ht="18" x14ac:dyDescent="0.2">
      <c r="A19" s="42" t="s">
        <v>14</v>
      </c>
      <c r="B19" s="41" t="s">
        <v>24</v>
      </c>
      <c r="C19" s="42" t="s">
        <v>15</v>
      </c>
      <c r="D19" s="43">
        <v>1</v>
      </c>
      <c r="E19" s="22">
        <v>0</v>
      </c>
      <c r="F19" s="44">
        <f>D19*E19</f>
        <v>0</v>
      </c>
    </row>
    <row r="20" spans="1:6" ht="18" x14ac:dyDescent="0.2">
      <c r="A20" s="42" t="s">
        <v>16</v>
      </c>
      <c r="B20" s="41" t="s">
        <v>25</v>
      </c>
      <c r="C20" s="42" t="s">
        <v>15</v>
      </c>
      <c r="D20" s="43">
        <v>1</v>
      </c>
      <c r="E20" s="22">
        <v>0</v>
      </c>
      <c r="F20" s="44">
        <f>D20*E20</f>
        <v>0</v>
      </c>
    </row>
    <row r="21" spans="1:6" ht="36.75" customHeight="1" x14ac:dyDescent="0.2">
      <c r="A21" s="134" t="s">
        <v>572</v>
      </c>
      <c r="B21" s="177"/>
      <c r="C21" s="177"/>
      <c r="D21" s="177"/>
      <c r="E21" s="177"/>
      <c r="F21" s="61">
        <f>SUM(F19:F20)</f>
        <v>0</v>
      </c>
    </row>
    <row r="22" spans="1:6" ht="36.75" customHeight="1" x14ac:dyDescent="0.2">
      <c r="A22" s="131" t="s">
        <v>32</v>
      </c>
      <c r="B22" s="132"/>
      <c r="C22" s="132"/>
      <c r="D22" s="132"/>
      <c r="E22" s="132"/>
      <c r="F22" s="133"/>
    </row>
    <row r="23" spans="1:6" ht="36" x14ac:dyDescent="0.2">
      <c r="A23" s="15" t="s">
        <v>2</v>
      </c>
      <c r="B23" s="13" t="s">
        <v>3</v>
      </c>
      <c r="C23" s="14" t="s">
        <v>12</v>
      </c>
      <c r="D23" s="14" t="s">
        <v>9</v>
      </c>
      <c r="E23" s="59" t="s">
        <v>4</v>
      </c>
      <c r="F23" s="60" t="s">
        <v>13</v>
      </c>
    </row>
    <row r="24" spans="1:6" x14ac:dyDescent="0.2">
      <c r="A24" s="58" t="s">
        <v>22</v>
      </c>
      <c r="B24" s="45" t="s">
        <v>23</v>
      </c>
      <c r="C24" s="46" t="s">
        <v>19</v>
      </c>
      <c r="D24" s="47">
        <v>10851</v>
      </c>
      <c r="E24" s="44">
        <v>0</v>
      </c>
      <c r="F24" s="44">
        <f>E24*D24</f>
        <v>0</v>
      </c>
    </row>
    <row r="25" spans="1:6" x14ac:dyDescent="0.2">
      <c r="A25" s="58" t="s">
        <v>37</v>
      </c>
      <c r="B25" s="45" t="s">
        <v>38</v>
      </c>
      <c r="C25" s="46" t="s">
        <v>19</v>
      </c>
      <c r="D25" s="47">
        <v>2762</v>
      </c>
      <c r="E25" s="44">
        <v>0</v>
      </c>
      <c r="F25" s="44">
        <f t="shared" ref="F25:F83" si="0">E25*D25</f>
        <v>0</v>
      </c>
    </row>
    <row r="26" spans="1:6" x14ac:dyDescent="0.2">
      <c r="A26" s="58" t="s">
        <v>39</v>
      </c>
      <c r="B26" s="45" t="s">
        <v>40</v>
      </c>
      <c r="C26" s="46" t="s">
        <v>41</v>
      </c>
      <c r="D26" s="47">
        <v>4</v>
      </c>
      <c r="E26" s="44">
        <v>0</v>
      </c>
      <c r="F26" s="44">
        <f t="shared" si="0"/>
        <v>0</v>
      </c>
    </row>
    <row r="27" spans="1:6" x14ac:dyDescent="0.2">
      <c r="A27" s="58" t="s">
        <v>42</v>
      </c>
      <c r="B27" s="45" t="s">
        <v>43</v>
      </c>
      <c r="C27" s="46" t="s">
        <v>41</v>
      </c>
      <c r="D27" s="47">
        <v>2</v>
      </c>
      <c r="E27" s="44">
        <v>0</v>
      </c>
      <c r="F27" s="44">
        <f t="shared" si="0"/>
        <v>0</v>
      </c>
    </row>
    <row r="28" spans="1:6" x14ac:dyDescent="0.2">
      <c r="A28" s="58" t="s">
        <v>44</v>
      </c>
      <c r="B28" s="45" t="s">
        <v>45</v>
      </c>
      <c r="C28" s="46" t="s">
        <v>19</v>
      </c>
      <c r="D28" s="47">
        <v>905</v>
      </c>
      <c r="E28" s="44">
        <v>0</v>
      </c>
      <c r="F28" s="44">
        <f t="shared" si="0"/>
        <v>0</v>
      </c>
    </row>
    <row r="29" spans="1:6" x14ac:dyDescent="0.2">
      <c r="A29" s="58" t="s">
        <v>46</v>
      </c>
      <c r="B29" s="45" t="s">
        <v>47</v>
      </c>
      <c r="C29" s="46" t="s">
        <v>19</v>
      </c>
      <c r="D29" s="47">
        <v>30350</v>
      </c>
      <c r="E29" s="44">
        <v>0</v>
      </c>
      <c r="F29" s="44">
        <f t="shared" si="0"/>
        <v>0</v>
      </c>
    </row>
    <row r="30" spans="1:6" x14ac:dyDescent="0.2">
      <c r="A30" s="58" t="s">
        <v>48</v>
      </c>
      <c r="B30" s="45" t="s">
        <v>49</v>
      </c>
      <c r="C30" s="46" t="s">
        <v>19</v>
      </c>
      <c r="D30" s="47">
        <v>4443</v>
      </c>
      <c r="E30" s="44">
        <v>0</v>
      </c>
      <c r="F30" s="44">
        <f t="shared" si="0"/>
        <v>0</v>
      </c>
    </row>
    <row r="31" spans="1:6" x14ac:dyDescent="0.2">
      <c r="A31" s="58" t="s">
        <v>50</v>
      </c>
      <c r="B31" s="45" t="s">
        <v>51</v>
      </c>
      <c r="C31" s="46" t="s">
        <v>28</v>
      </c>
      <c r="D31" s="47">
        <v>174</v>
      </c>
      <c r="E31" s="44">
        <v>0</v>
      </c>
      <c r="F31" s="44">
        <f t="shared" si="0"/>
        <v>0</v>
      </c>
    </row>
    <row r="32" spans="1:6" x14ac:dyDescent="0.2">
      <c r="A32" s="58" t="s">
        <v>52</v>
      </c>
      <c r="B32" s="45" t="s">
        <v>53</v>
      </c>
      <c r="C32" s="46" t="s">
        <v>28</v>
      </c>
      <c r="D32" s="47">
        <v>72</v>
      </c>
      <c r="E32" s="44">
        <v>0</v>
      </c>
      <c r="F32" s="44">
        <f t="shared" si="0"/>
        <v>0</v>
      </c>
    </row>
    <row r="33" spans="1:6" x14ac:dyDescent="0.2">
      <c r="A33" s="58" t="s">
        <v>54</v>
      </c>
      <c r="B33" s="45" t="s">
        <v>55</v>
      </c>
      <c r="C33" s="46" t="s">
        <v>28</v>
      </c>
      <c r="D33" s="47">
        <v>6</v>
      </c>
      <c r="E33" s="44">
        <v>0</v>
      </c>
      <c r="F33" s="44">
        <f t="shared" si="0"/>
        <v>0</v>
      </c>
    </row>
    <row r="34" spans="1:6" x14ac:dyDescent="0.2">
      <c r="A34" s="58" t="s">
        <v>56</v>
      </c>
      <c r="B34" s="45" t="s">
        <v>57</v>
      </c>
      <c r="C34" s="46" t="s">
        <v>28</v>
      </c>
      <c r="D34" s="47">
        <v>5</v>
      </c>
      <c r="E34" s="44">
        <v>0</v>
      </c>
      <c r="F34" s="44">
        <f t="shared" si="0"/>
        <v>0</v>
      </c>
    </row>
    <row r="35" spans="1:6" x14ac:dyDescent="0.2">
      <c r="A35" s="58" t="s">
        <v>58</v>
      </c>
      <c r="B35" s="45" t="s">
        <v>59</v>
      </c>
      <c r="C35" s="46" t="s">
        <v>28</v>
      </c>
      <c r="D35" s="47">
        <v>5</v>
      </c>
      <c r="E35" s="44">
        <v>0</v>
      </c>
      <c r="F35" s="44">
        <f t="shared" si="0"/>
        <v>0</v>
      </c>
    </row>
    <row r="36" spans="1:6" x14ac:dyDescent="0.2">
      <c r="A36" s="58" t="s">
        <v>60</v>
      </c>
      <c r="B36" s="45" t="s">
        <v>61</v>
      </c>
      <c r="C36" s="46" t="s">
        <v>28</v>
      </c>
      <c r="D36" s="47">
        <v>5</v>
      </c>
      <c r="E36" s="44">
        <v>0</v>
      </c>
      <c r="F36" s="44">
        <f t="shared" si="0"/>
        <v>0</v>
      </c>
    </row>
    <row r="37" spans="1:6" x14ac:dyDescent="0.2">
      <c r="A37" s="58" t="s">
        <v>62</v>
      </c>
      <c r="B37" s="45" t="s">
        <v>63</v>
      </c>
      <c r="C37" s="46" t="s">
        <v>28</v>
      </c>
      <c r="D37" s="47">
        <v>5</v>
      </c>
      <c r="E37" s="44">
        <v>0</v>
      </c>
      <c r="F37" s="44">
        <f t="shared" si="0"/>
        <v>0</v>
      </c>
    </row>
    <row r="38" spans="1:6" x14ac:dyDescent="0.2">
      <c r="A38" s="58" t="s">
        <v>64</v>
      </c>
      <c r="B38" s="45" t="s">
        <v>65</v>
      </c>
      <c r="C38" s="46" t="s">
        <v>28</v>
      </c>
      <c r="D38" s="47">
        <v>5</v>
      </c>
      <c r="E38" s="44">
        <v>0</v>
      </c>
      <c r="F38" s="44">
        <f t="shared" si="0"/>
        <v>0</v>
      </c>
    </row>
    <row r="39" spans="1:6" x14ac:dyDescent="0.2">
      <c r="A39" s="58" t="s">
        <v>66</v>
      </c>
      <c r="B39" s="45" t="s">
        <v>67</v>
      </c>
      <c r="C39" s="46" t="s">
        <v>28</v>
      </c>
      <c r="D39" s="47">
        <v>14</v>
      </c>
      <c r="E39" s="44">
        <v>0</v>
      </c>
      <c r="F39" s="44">
        <f t="shared" si="0"/>
        <v>0</v>
      </c>
    </row>
    <row r="40" spans="1:6" x14ac:dyDescent="0.2">
      <c r="A40" s="58" t="s">
        <v>68</v>
      </c>
      <c r="B40" s="45" t="s">
        <v>69</v>
      </c>
      <c r="C40" s="46" t="s">
        <v>28</v>
      </c>
      <c r="D40" s="47">
        <v>16</v>
      </c>
      <c r="E40" s="44">
        <v>0</v>
      </c>
      <c r="F40" s="44">
        <f t="shared" si="0"/>
        <v>0</v>
      </c>
    </row>
    <row r="41" spans="1:6" x14ac:dyDescent="0.2">
      <c r="A41" s="58" t="s">
        <v>70</v>
      </c>
      <c r="B41" s="45" t="s">
        <v>71</v>
      </c>
      <c r="C41" s="46" t="s">
        <v>28</v>
      </c>
      <c r="D41" s="47">
        <v>121</v>
      </c>
      <c r="E41" s="44">
        <v>0</v>
      </c>
      <c r="F41" s="44">
        <f t="shared" si="0"/>
        <v>0</v>
      </c>
    </row>
    <row r="42" spans="1:6" x14ac:dyDescent="0.2">
      <c r="A42" s="58" t="s">
        <v>72</v>
      </c>
      <c r="B42" s="45" t="s">
        <v>73</v>
      </c>
      <c r="C42" s="46" t="s">
        <v>31</v>
      </c>
      <c r="D42" s="47">
        <v>5</v>
      </c>
      <c r="E42" s="44">
        <v>0</v>
      </c>
      <c r="F42" s="44">
        <f t="shared" si="0"/>
        <v>0</v>
      </c>
    </row>
    <row r="43" spans="1:6" x14ac:dyDescent="0.2">
      <c r="A43" s="58" t="s">
        <v>74</v>
      </c>
      <c r="B43" s="45" t="s">
        <v>75</v>
      </c>
      <c r="C43" s="46" t="s">
        <v>31</v>
      </c>
      <c r="D43" s="47">
        <v>2</v>
      </c>
      <c r="E43" s="44">
        <v>0</v>
      </c>
      <c r="F43" s="44">
        <f t="shared" si="0"/>
        <v>0</v>
      </c>
    </row>
    <row r="44" spans="1:6" x14ac:dyDescent="0.2">
      <c r="A44" s="58" t="s">
        <v>76</v>
      </c>
      <c r="B44" s="45" t="s">
        <v>77</v>
      </c>
      <c r="C44" s="46" t="s">
        <v>19</v>
      </c>
      <c r="D44" s="47">
        <v>869</v>
      </c>
      <c r="E44" s="44">
        <v>0</v>
      </c>
      <c r="F44" s="44">
        <f t="shared" si="0"/>
        <v>0</v>
      </c>
    </row>
    <row r="45" spans="1:6" x14ac:dyDescent="0.2">
      <c r="A45" s="58" t="s">
        <v>78</v>
      </c>
      <c r="B45" s="45" t="s">
        <v>79</v>
      </c>
      <c r="C45" s="46" t="s">
        <v>19</v>
      </c>
      <c r="D45" s="47">
        <v>100</v>
      </c>
      <c r="E45" s="44">
        <v>0</v>
      </c>
      <c r="F45" s="44">
        <f t="shared" si="0"/>
        <v>0</v>
      </c>
    </row>
    <row r="46" spans="1:6" x14ac:dyDescent="0.2">
      <c r="A46" s="58" t="s">
        <v>80</v>
      </c>
      <c r="B46" s="45" t="s">
        <v>81</v>
      </c>
      <c r="C46" s="46" t="s">
        <v>28</v>
      </c>
      <c r="D46" s="47">
        <v>5</v>
      </c>
      <c r="E46" s="44">
        <v>0</v>
      </c>
      <c r="F46" s="44">
        <f t="shared" si="0"/>
        <v>0</v>
      </c>
    </row>
    <row r="47" spans="1:6" x14ac:dyDescent="0.2">
      <c r="A47" s="58" t="s">
        <v>82</v>
      </c>
      <c r="B47" s="45" t="s">
        <v>83</v>
      </c>
      <c r="C47" s="46" t="s">
        <v>28</v>
      </c>
      <c r="D47" s="47">
        <v>5</v>
      </c>
      <c r="E47" s="44">
        <v>0</v>
      </c>
      <c r="F47" s="44">
        <f t="shared" si="0"/>
        <v>0</v>
      </c>
    </row>
    <row r="48" spans="1:6" x14ac:dyDescent="0.2">
      <c r="A48" s="58" t="s">
        <v>84</v>
      </c>
      <c r="B48" s="45" t="s">
        <v>85</v>
      </c>
      <c r="C48" s="46" t="s">
        <v>28</v>
      </c>
      <c r="D48" s="47">
        <v>8</v>
      </c>
      <c r="E48" s="44">
        <v>0</v>
      </c>
      <c r="F48" s="44">
        <f t="shared" si="0"/>
        <v>0</v>
      </c>
    </row>
    <row r="49" spans="1:6" x14ac:dyDescent="0.2">
      <c r="A49" s="58" t="s">
        <v>86</v>
      </c>
      <c r="B49" s="45" t="s">
        <v>87</v>
      </c>
      <c r="C49" s="46" t="s">
        <v>28</v>
      </c>
      <c r="D49" s="47">
        <v>26</v>
      </c>
      <c r="E49" s="44">
        <v>0</v>
      </c>
      <c r="F49" s="44">
        <f t="shared" si="0"/>
        <v>0</v>
      </c>
    </row>
    <row r="50" spans="1:6" x14ac:dyDescent="0.2">
      <c r="A50" s="58" t="s">
        <v>88</v>
      </c>
      <c r="B50" s="45" t="s">
        <v>89</v>
      </c>
      <c r="C50" s="46" t="s">
        <v>28</v>
      </c>
      <c r="D50" s="47">
        <v>1</v>
      </c>
      <c r="E50" s="44">
        <v>0</v>
      </c>
      <c r="F50" s="44">
        <f t="shared" si="0"/>
        <v>0</v>
      </c>
    </row>
    <row r="51" spans="1:6" x14ac:dyDescent="0.2">
      <c r="A51" s="58" t="s">
        <v>90</v>
      </c>
      <c r="B51" s="45" t="s">
        <v>91</v>
      </c>
      <c r="C51" s="46" t="s">
        <v>28</v>
      </c>
      <c r="D51" s="47">
        <v>11</v>
      </c>
      <c r="E51" s="44">
        <v>0</v>
      </c>
      <c r="F51" s="44">
        <f t="shared" si="0"/>
        <v>0</v>
      </c>
    </row>
    <row r="52" spans="1:6" x14ac:dyDescent="0.2">
      <c r="A52" s="58" t="s">
        <v>92</v>
      </c>
      <c r="B52" s="45" t="s">
        <v>93</v>
      </c>
      <c r="C52" s="46" t="s">
        <v>28</v>
      </c>
      <c r="D52" s="46">
        <v>2</v>
      </c>
      <c r="E52" s="44">
        <v>0</v>
      </c>
      <c r="F52" s="44">
        <f t="shared" si="0"/>
        <v>0</v>
      </c>
    </row>
    <row r="53" spans="1:6" x14ac:dyDescent="0.2">
      <c r="A53" s="58" t="s">
        <v>94</v>
      </c>
      <c r="B53" s="45" t="s">
        <v>95</v>
      </c>
      <c r="C53" s="46" t="s">
        <v>28</v>
      </c>
      <c r="D53" s="47">
        <v>3</v>
      </c>
      <c r="E53" s="44">
        <v>0</v>
      </c>
      <c r="F53" s="44">
        <f t="shared" si="0"/>
        <v>0</v>
      </c>
    </row>
    <row r="54" spans="1:6" x14ac:dyDescent="0.2">
      <c r="A54" s="58" t="s">
        <v>96</v>
      </c>
      <c r="B54" s="45" t="s">
        <v>97</v>
      </c>
      <c r="C54" s="46" t="s">
        <v>28</v>
      </c>
      <c r="D54" s="47">
        <v>2</v>
      </c>
      <c r="E54" s="44">
        <v>0</v>
      </c>
      <c r="F54" s="44">
        <f t="shared" si="0"/>
        <v>0</v>
      </c>
    </row>
    <row r="55" spans="1:6" x14ac:dyDescent="0.2">
      <c r="A55" s="58" t="s">
        <v>98</v>
      </c>
      <c r="B55" s="45" t="s">
        <v>99</v>
      </c>
      <c r="C55" s="46" t="s">
        <v>28</v>
      </c>
      <c r="D55" s="47">
        <v>2</v>
      </c>
      <c r="E55" s="44">
        <v>0</v>
      </c>
      <c r="F55" s="44">
        <f t="shared" si="0"/>
        <v>0</v>
      </c>
    </row>
    <row r="56" spans="1:6" x14ac:dyDescent="0.2">
      <c r="A56" s="58" t="s">
        <v>100</v>
      </c>
      <c r="B56" s="45" t="s">
        <v>101</v>
      </c>
      <c r="C56" s="46" t="s">
        <v>28</v>
      </c>
      <c r="D56" s="47">
        <v>2</v>
      </c>
      <c r="E56" s="44">
        <v>0</v>
      </c>
      <c r="F56" s="44">
        <f t="shared" si="0"/>
        <v>0</v>
      </c>
    </row>
    <row r="57" spans="1:6" x14ac:dyDescent="0.2">
      <c r="A57" s="58" t="s">
        <v>102</v>
      </c>
      <c r="B57" s="45" t="s">
        <v>103</v>
      </c>
      <c r="C57" s="46" t="s">
        <v>28</v>
      </c>
      <c r="D57" s="47">
        <v>1</v>
      </c>
      <c r="E57" s="44">
        <v>0</v>
      </c>
      <c r="F57" s="44">
        <f t="shared" si="0"/>
        <v>0</v>
      </c>
    </row>
    <row r="58" spans="1:6" x14ac:dyDescent="0.2">
      <c r="A58" s="58" t="s">
        <v>104</v>
      </c>
      <c r="B58" s="45" t="s">
        <v>105</v>
      </c>
      <c r="C58" s="46" t="s">
        <v>28</v>
      </c>
      <c r="D58" s="47">
        <v>2</v>
      </c>
      <c r="E58" s="44">
        <v>0</v>
      </c>
      <c r="F58" s="44">
        <f t="shared" si="0"/>
        <v>0</v>
      </c>
    </row>
    <row r="59" spans="1:6" x14ac:dyDescent="0.2">
      <c r="A59" s="58" t="s">
        <v>106</v>
      </c>
      <c r="B59" s="45" t="s">
        <v>107</v>
      </c>
      <c r="C59" s="46" t="s">
        <v>31</v>
      </c>
      <c r="D59" s="47">
        <v>61</v>
      </c>
      <c r="E59" s="44">
        <v>0</v>
      </c>
      <c r="F59" s="44">
        <f t="shared" si="0"/>
        <v>0</v>
      </c>
    </row>
    <row r="60" spans="1:6" x14ac:dyDescent="0.2">
      <c r="A60" s="58" t="s">
        <v>533</v>
      </c>
      <c r="B60" s="45" t="s">
        <v>534</v>
      </c>
      <c r="C60" s="46" t="s">
        <v>31</v>
      </c>
      <c r="D60" s="47">
        <v>4</v>
      </c>
      <c r="E60" s="44">
        <v>0</v>
      </c>
      <c r="F60" s="44">
        <f t="shared" si="0"/>
        <v>0</v>
      </c>
    </row>
    <row r="61" spans="1:6" x14ac:dyDescent="0.2">
      <c r="A61" s="58" t="s">
        <v>108</v>
      </c>
      <c r="B61" s="45" t="s">
        <v>109</v>
      </c>
      <c r="C61" s="46" t="s">
        <v>31</v>
      </c>
      <c r="D61" s="47">
        <v>8</v>
      </c>
      <c r="E61" s="44">
        <v>0</v>
      </c>
      <c r="F61" s="44">
        <f t="shared" si="0"/>
        <v>0</v>
      </c>
    </row>
    <row r="62" spans="1:6" x14ac:dyDescent="0.2">
      <c r="A62" s="58" t="s">
        <v>110</v>
      </c>
      <c r="B62" s="45" t="s">
        <v>111</v>
      </c>
      <c r="C62" s="46" t="s">
        <v>31</v>
      </c>
      <c r="D62" s="47">
        <v>24</v>
      </c>
      <c r="E62" s="44">
        <v>0</v>
      </c>
      <c r="F62" s="44">
        <f t="shared" si="0"/>
        <v>0</v>
      </c>
    </row>
    <row r="63" spans="1:6" x14ac:dyDescent="0.2">
      <c r="A63" s="58" t="s">
        <v>112</v>
      </c>
      <c r="B63" s="45" t="s">
        <v>113</v>
      </c>
      <c r="C63" s="46" t="s">
        <v>31</v>
      </c>
      <c r="D63" s="47">
        <v>3</v>
      </c>
      <c r="E63" s="44">
        <v>0</v>
      </c>
      <c r="F63" s="44">
        <f t="shared" si="0"/>
        <v>0</v>
      </c>
    </row>
    <row r="64" spans="1:6" x14ac:dyDescent="0.2">
      <c r="A64" s="58" t="s">
        <v>114</v>
      </c>
      <c r="B64" s="45" t="s">
        <v>115</v>
      </c>
      <c r="C64" s="46" t="s">
        <v>31</v>
      </c>
      <c r="D64" s="47">
        <v>12</v>
      </c>
      <c r="E64" s="44">
        <v>0</v>
      </c>
      <c r="F64" s="44">
        <f t="shared" si="0"/>
        <v>0</v>
      </c>
    </row>
    <row r="65" spans="1:6" x14ac:dyDescent="0.2">
      <c r="A65" s="58" t="s">
        <v>116</v>
      </c>
      <c r="B65" s="45" t="s">
        <v>117</v>
      </c>
      <c r="C65" s="46" t="s">
        <v>28</v>
      </c>
      <c r="D65" s="47">
        <v>27</v>
      </c>
      <c r="E65" s="44">
        <v>0</v>
      </c>
      <c r="F65" s="44">
        <f t="shared" si="0"/>
        <v>0</v>
      </c>
    </row>
    <row r="66" spans="1:6" x14ac:dyDescent="0.2">
      <c r="A66" s="58" t="s">
        <v>118</v>
      </c>
      <c r="B66" s="45" t="s">
        <v>119</v>
      </c>
      <c r="C66" s="46" t="s">
        <v>31</v>
      </c>
      <c r="D66" s="47">
        <v>25</v>
      </c>
      <c r="E66" s="44">
        <v>0</v>
      </c>
      <c r="F66" s="44">
        <f t="shared" si="0"/>
        <v>0</v>
      </c>
    </row>
    <row r="67" spans="1:6" x14ac:dyDescent="0.2">
      <c r="A67" s="58" t="s">
        <v>120</v>
      </c>
      <c r="B67" s="45" t="s">
        <v>121</v>
      </c>
      <c r="C67" s="46" t="s">
        <v>31</v>
      </c>
      <c r="D67" s="47">
        <v>65</v>
      </c>
      <c r="E67" s="44">
        <v>0</v>
      </c>
      <c r="F67" s="44">
        <f t="shared" si="0"/>
        <v>0</v>
      </c>
    </row>
    <row r="68" spans="1:6" x14ac:dyDescent="0.2">
      <c r="A68" s="58" t="s">
        <v>535</v>
      </c>
      <c r="B68" s="45" t="s">
        <v>536</v>
      </c>
      <c r="C68" s="46" t="s">
        <v>28</v>
      </c>
      <c r="D68" s="47">
        <v>1</v>
      </c>
      <c r="E68" s="44">
        <v>0</v>
      </c>
      <c r="F68" s="44">
        <f t="shared" si="0"/>
        <v>0</v>
      </c>
    </row>
    <row r="69" spans="1:6" x14ac:dyDescent="0.2">
      <c r="A69" s="58" t="s">
        <v>537</v>
      </c>
      <c r="B69" s="45" t="s">
        <v>538</v>
      </c>
      <c r="C69" s="46" t="s">
        <v>28</v>
      </c>
      <c r="D69" s="47">
        <v>1</v>
      </c>
      <c r="E69" s="44">
        <v>0</v>
      </c>
      <c r="F69" s="44">
        <f t="shared" si="0"/>
        <v>0</v>
      </c>
    </row>
    <row r="70" spans="1:6" x14ac:dyDescent="0.2">
      <c r="A70" s="58" t="s">
        <v>122</v>
      </c>
      <c r="B70" s="45" t="s">
        <v>123</v>
      </c>
      <c r="C70" s="46" t="s">
        <v>28</v>
      </c>
      <c r="D70" s="47">
        <v>1</v>
      </c>
      <c r="E70" s="44">
        <v>0</v>
      </c>
      <c r="F70" s="44">
        <f t="shared" si="0"/>
        <v>0</v>
      </c>
    </row>
    <row r="71" spans="1:6" x14ac:dyDescent="0.2">
      <c r="A71" s="58" t="s">
        <v>124</v>
      </c>
      <c r="B71" s="45" t="s">
        <v>125</v>
      </c>
      <c r="C71" s="46" t="s">
        <v>28</v>
      </c>
      <c r="D71" s="47">
        <v>1</v>
      </c>
      <c r="E71" s="44">
        <v>0</v>
      </c>
      <c r="F71" s="44">
        <f t="shared" si="0"/>
        <v>0</v>
      </c>
    </row>
    <row r="72" spans="1:6" x14ac:dyDescent="0.2">
      <c r="A72" s="58" t="s">
        <v>126</v>
      </c>
      <c r="B72" s="45" t="s">
        <v>127</v>
      </c>
      <c r="C72" s="46" t="s">
        <v>28</v>
      </c>
      <c r="D72" s="47">
        <v>1</v>
      </c>
      <c r="E72" s="44">
        <v>0</v>
      </c>
      <c r="F72" s="44">
        <f t="shared" si="0"/>
        <v>0</v>
      </c>
    </row>
    <row r="73" spans="1:6" x14ac:dyDescent="0.2">
      <c r="A73" s="58" t="s">
        <v>128</v>
      </c>
      <c r="B73" s="45" t="s">
        <v>129</v>
      </c>
      <c r="C73" s="46" t="s">
        <v>28</v>
      </c>
      <c r="D73" s="47">
        <v>31</v>
      </c>
      <c r="E73" s="44">
        <v>0</v>
      </c>
      <c r="F73" s="44">
        <f t="shared" si="0"/>
        <v>0</v>
      </c>
    </row>
    <row r="74" spans="1:6" x14ac:dyDescent="0.2">
      <c r="A74" s="58" t="s">
        <v>130</v>
      </c>
      <c r="B74" s="45" t="s">
        <v>131</v>
      </c>
      <c r="C74" s="46" t="s">
        <v>31</v>
      </c>
      <c r="D74" s="47">
        <v>4</v>
      </c>
      <c r="E74" s="44">
        <v>0</v>
      </c>
      <c r="F74" s="44">
        <f t="shared" si="0"/>
        <v>0</v>
      </c>
    </row>
    <row r="75" spans="1:6" x14ac:dyDescent="0.2">
      <c r="A75" s="58" t="s">
        <v>132</v>
      </c>
      <c r="B75" s="45" t="s">
        <v>133</v>
      </c>
      <c r="C75" s="46" t="s">
        <v>31</v>
      </c>
      <c r="D75" s="47">
        <v>2</v>
      </c>
      <c r="E75" s="44">
        <v>0</v>
      </c>
      <c r="F75" s="44">
        <f t="shared" si="0"/>
        <v>0</v>
      </c>
    </row>
    <row r="76" spans="1:6" x14ac:dyDescent="0.2">
      <c r="A76" s="58" t="s">
        <v>134</v>
      </c>
      <c r="B76" s="45" t="s">
        <v>135</v>
      </c>
      <c r="C76" s="46" t="s">
        <v>28</v>
      </c>
      <c r="D76" s="47">
        <v>4</v>
      </c>
      <c r="E76" s="44">
        <v>0</v>
      </c>
      <c r="F76" s="44">
        <f t="shared" si="0"/>
        <v>0</v>
      </c>
    </row>
    <row r="77" spans="1:6" x14ac:dyDescent="0.2">
      <c r="A77" s="58" t="s">
        <v>136</v>
      </c>
      <c r="B77" s="45" t="s">
        <v>137</v>
      </c>
      <c r="C77" s="46" t="s">
        <v>28</v>
      </c>
      <c r="D77" s="47">
        <v>1</v>
      </c>
      <c r="E77" s="44">
        <v>0</v>
      </c>
      <c r="F77" s="44">
        <f t="shared" si="0"/>
        <v>0</v>
      </c>
    </row>
    <row r="78" spans="1:6" x14ac:dyDescent="0.2">
      <c r="A78" s="58" t="s">
        <v>138</v>
      </c>
      <c r="B78" s="45" t="s">
        <v>139</v>
      </c>
      <c r="C78" s="46" t="s">
        <v>28</v>
      </c>
      <c r="D78" s="47">
        <v>5</v>
      </c>
      <c r="E78" s="44">
        <v>0</v>
      </c>
      <c r="F78" s="44">
        <f t="shared" si="0"/>
        <v>0</v>
      </c>
    </row>
    <row r="79" spans="1:6" x14ac:dyDescent="0.2">
      <c r="A79" s="58" t="s">
        <v>140</v>
      </c>
      <c r="B79" s="45" t="s">
        <v>141</v>
      </c>
      <c r="C79" s="46" t="s">
        <v>28</v>
      </c>
      <c r="D79" s="47">
        <v>4</v>
      </c>
      <c r="E79" s="44">
        <v>0</v>
      </c>
      <c r="F79" s="44">
        <f t="shared" si="0"/>
        <v>0</v>
      </c>
    </row>
    <row r="80" spans="1:6" x14ac:dyDescent="0.2">
      <c r="A80" s="58" t="s">
        <v>142</v>
      </c>
      <c r="B80" s="45" t="s">
        <v>143</v>
      </c>
      <c r="C80" s="46" t="s">
        <v>28</v>
      </c>
      <c r="D80" s="47">
        <v>13</v>
      </c>
      <c r="E80" s="44">
        <v>0</v>
      </c>
      <c r="F80" s="44">
        <f t="shared" si="0"/>
        <v>0</v>
      </c>
    </row>
    <row r="81" spans="1:6" x14ac:dyDescent="0.2">
      <c r="A81" s="58" t="s">
        <v>144</v>
      </c>
      <c r="B81" s="45" t="s">
        <v>145</v>
      </c>
      <c r="C81" s="46" t="s">
        <v>28</v>
      </c>
      <c r="D81" s="47">
        <v>9</v>
      </c>
      <c r="E81" s="44">
        <v>0</v>
      </c>
      <c r="F81" s="44">
        <f t="shared" si="0"/>
        <v>0</v>
      </c>
    </row>
    <row r="82" spans="1:6" x14ac:dyDescent="0.2">
      <c r="A82" s="58" t="s">
        <v>146</v>
      </c>
      <c r="B82" s="45" t="s">
        <v>147</v>
      </c>
      <c r="C82" s="46" t="s">
        <v>28</v>
      </c>
      <c r="D82" s="47">
        <v>6</v>
      </c>
      <c r="E82" s="44">
        <v>0</v>
      </c>
      <c r="F82" s="44">
        <f t="shared" si="0"/>
        <v>0</v>
      </c>
    </row>
    <row r="83" spans="1:6" x14ac:dyDescent="0.2">
      <c r="A83" s="58" t="s">
        <v>148</v>
      </c>
      <c r="B83" s="45" t="s">
        <v>149</v>
      </c>
      <c r="C83" s="46" t="s">
        <v>28</v>
      </c>
      <c r="D83" s="47">
        <v>12</v>
      </c>
      <c r="E83" s="44">
        <v>0</v>
      </c>
      <c r="F83" s="44">
        <f t="shared" si="0"/>
        <v>0</v>
      </c>
    </row>
    <row r="84" spans="1:6" ht="37.5" customHeight="1" x14ac:dyDescent="0.2">
      <c r="A84" s="134" t="s">
        <v>573</v>
      </c>
      <c r="B84" s="177"/>
      <c r="C84" s="177"/>
      <c r="D84" s="177"/>
      <c r="E84" s="177"/>
      <c r="F84" s="48">
        <f>SUM(F24:F83)</f>
        <v>0</v>
      </c>
    </row>
    <row r="85" spans="1:6" ht="36.75" customHeight="1" x14ac:dyDescent="0.2">
      <c r="A85" s="131" t="s">
        <v>532</v>
      </c>
      <c r="B85" s="132"/>
      <c r="C85" s="132"/>
      <c r="D85" s="132"/>
      <c r="E85" s="132"/>
      <c r="F85" s="133"/>
    </row>
    <row r="86" spans="1:6" ht="36" x14ac:dyDescent="0.2">
      <c r="A86" s="15" t="s">
        <v>2</v>
      </c>
      <c r="B86" s="13" t="s">
        <v>3</v>
      </c>
      <c r="C86" s="14" t="s">
        <v>12</v>
      </c>
      <c r="D86" s="14" t="s">
        <v>9</v>
      </c>
      <c r="E86" s="59" t="s">
        <v>4</v>
      </c>
      <c r="F86" s="60" t="s">
        <v>13</v>
      </c>
    </row>
    <row r="87" spans="1:6" x14ac:dyDescent="0.2">
      <c r="A87" s="42" t="s">
        <v>22</v>
      </c>
      <c r="B87" s="49" t="s">
        <v>23</v>
      </c>
      <c r="C87" s="42" t="s">
        <v>19</v>
      </c>
      <c r="D87" s="43">
        <v>14201</v>
      </c>
      <c r="E87" s="50">
        <v>0</v>
      </c>
      <c r="F87" s="44">
        <f>E87*D87</f>
        <v>0</v>
      </c>
    </row>
    <row r="88" spans="1:6" x14ac:dyDescent="0.2">
      <c r="A88" s="52" t="s">
        <v>37</v>
      </c>
      <c r="B88" s="51" t="s">
        <v>38</v>
      </c>
      <c r="C88" s="52" t="s">
        <v>19</v>
      </c>
      <c r="D88" s="53">
        <v>1692</v>
      </c>
      <c r="E88" s="44">
        <v>0</v>
      </c>
      <c r="F88" s="44">
        <f t="shared" ref="F88:F97" si="1">E88*D88</f>
        <v>0</v>
      </c>
    </row>
    <row r="89" spans="1:6" x14ac:dyDescent="0.2">
      <c r="A89" s="52" t="s">
        <v>70</v>
      </c>
      <c r="B89" s="51" t="s">
        <v>71</v>
      </c>
      <c r="C89" s="52" t="s">
        <v>28</v>
      </c>
      <c r="D89" s="53">
        <v>52</v>
      </c>
      <c r="E89" s="44">
        <v>0</v>
      </c>
      <c r="F89" s="44">
        <f t="shared" si="1"/>
        <v>0</v>
      </c>
    </row>
    <row r="90" spans="1:6" x14ac:dyDescent="0.2">
      <c r="A90" s="52" t="s">
        <v>72</v>
      </c>
      <c r="B90" s="51" t="s">
        <v>150</v>
      </c>
      <c r="C90" s="52" t="s">
        <v>31</v>
      </c>
      <c r="D90" s="53">
        <v>3</v>
      </c>
      <c r="E90" s="44">
        <v>0</v>
      </c>
      <c r="F90" s="44">
        <f t="shared" si="1"/>
        <v>0</v>
      </c>
    </row>
    <row r="91" spans="1:6" x14ac:dyDescent="0.2">
      <c r="A91" s="52" t="s">
        <v>80</v>
      </c>
      <c r="B91" s="51" t="s">
        <v>81</v>
      </c>
      <c r="C91" s="52" t="s">
        <v>28</v>
      </c>
      <c r="D91" s="53">
        <v>3</v>
      </c>
      <c r="E91" s="44">
        <v>0</v>
      </c>
      <c r="F91" s="44">
        <f t="shared" si="1"/>
        <v>0</v>
      </c>
    </row>
    <row r="92" spans="1:6" x14ac:dyDescent="0.2">
      <c r="A92" s="52" t="s">
        <v>151</v>
      </c>
      <c r="B92" s="51" t="s">
        <v>152</v>
      </c>
      <c r="C92" s="52" t="s">
        <v>28</v>
      </c>
      <c r="D92" s="53">
        <v>6</v>
      </c>
      <c r="E92" s="44">
        <v>0</v>
      </c>
      <c r="F92" s="44">
        <f t="shared" si="1"/>
        <v>0</v>
      </c>
    </row>
    <row r="93" spans="1:6" x14ac:dyDescent="0.2">
      <c r="A93" s="52" t="s">
        <v>153</v>
      </c>
      <c r="B93" s="51" t="s">
        <v>154</v>
      </c>
      <c r="C93" s="52" t="s">
        <v>19</v>
      </c>
      <c r="D93" s="53">
        <v>52704</v>
      </c>
      <c r="E93" s="44">
        <v>0</v>
      </c>
      <c r="F93" s="44">
        <f t="shared" si="1"/>
        <v>0</v>
      </c>
    </row>
    <row r="94" spans="1:6" x14ac:dyDescent="0.2">
      <c r="A94" s="52" t="s">
        <v>155</v>
      </c>
      <c r="B94" s="51" t="s">
        <v>156</v>
      </c>
      <c r="C94" s="52" t="s">
        <v>28</v>
      </c>
      <c r="D94" s="53">
        <v>107</v>
      </c>
      <c r="E94" s="44">
        <v>0</v>
      </c>
      <c r="F94" s="44">
        <f t="shared" si="1"/>
        <v>0</v>
      </c>
    </row>
    <row r="95" spans="1:6" x14ac:dyDescent="0.2">
      <c r="A95" s="52" t="s">
        <v>157</v>
      </c>
      <c r="B95" s="51" t="s">
        <v>158</v>
      </c>
      <c r="C95" s="52" t="s">
        <v>28</v>
      </c>
      <c r="D95" s="53">
        <v>4</v>
      </c>
      <c r="E95" s="44">
        <v>0</v>
      </c>
      <c r="F95" s="44">
        <f t="shared" si="1"/>
        <v>0</v>
      </c>
    </row>
    <row r="96" spans="1:6" x14ac:dyDescent="0.2">
      <c r="A96" s="52" t="s">
        <v>159</v>
      </c>
      <c r="B96" s="51" t="s">
        <v>160</v>
      </c>
      <c r="C96" s="52" t="s">
        <v>28</v>
      </c>
      <c r="D96" s="53">
        <v>3</v>
      </c>
      <c r="E96" s="44">
        <v>0</v>
      </c>
      <c r="F96" s="44">
        <f t="shared" si="1"/>
        <v>0</v>
      </c>
    </row>
    <row r="97" spans="1:6" x14ac:dyDescent="0.2">
      <c r="A97" s="52" t="s">
        <v>161</v>
      </c>
      <c r="B97" s="51" t="s">
        <v>162</v>
      </c>
      <c r="C97" s="52" t="s">
        <v>28</v>
      </c>
      <c r="D97" s="53">
        <v>107</v>
      </c>
      <c r="E97" s="44">
        <v>0</v>
      </c>
      <c r="F97" s="44">
        <f t="shared" si="1"/>
        <v>0</v>
      </c>
    </row>
    <row r="98" spans="1:6" ht="37.5" customHeight="1" x14ac:dyDescent="0.2">
      <c r="A98" s="134" t="s">
        <v>574</v>
      </c>
      <c r="B98" s="135"/>
      <c r="C98" s="135"/>
      <c r="D98" s="135"/>
      <c r="E98" s="135"/>
      <c r="F98" s="48">
        <f>SUM(F87:F97)</f>
        <v>0</v>
      </c>
    </row>
    <row r="99" spans="1:6" ht="36.75" customHeight="1" x14ac:dyDescent="0.2">
      <c r="A99" s="131" t="s">
        <v>33</v>
      </c>
      <c r="B99" s="132"/>
      <c r="C99" s="132"/>
      <c r="D99" s="132"/>
      <c r="E99" s="132"/>
      <c r="F99" s="133"/>
    </row>
    <row r="100" spans="1:6" x14ac:dyDescent="0.2">
      <c r="A100" s="42" t="s">
        <v>17</v>
      </c>
      <c r="B100" s="49" t="s">
        <v>18</v>
      </c>
      <c r="C100" s="42" t="s">
        <v>19</v>
      </c>
      <c r="D100" s="43">
        <v>800</v>
      </c>
      <c r="E100" s="44">
        <v>0</v>
      </c>
      <c r="F100" s="44">
        <f t="shared" ref="F100:F171" si="2">E100*D100</f>
        <v>0</v>
      </c>
    </row>
    <row r="101" spans="1:6" x14ac:dyDescent="0.2">
      <c r="A101" s="42" t="s">
        <v>20</v>
      </c>
      <c r="B101" s="51" t="s">
        <v>163</v>
      </c>
      <c r="C101" s="42" t="s">
        <v>19</v>
      </c>
      <c r="D101" s="43">
        <v>10100</v>
      </c>
      <c r="E101" s="44">
        <v>0</v>
      </c>
      <c r="F101" s="44">
        <f t="shared" si="2"/>
        <v>0</v>
      </c>
    </row>
    <row r="102" spans="1:6" x14ac:dyDescent="0.2">
      <c r="A102" s="42" t="s">
        <v>26</v>
      </c>
      <c r="B102" s="51" t="s">
        <v>27</v>
      </c>
      <c r="C102" s="42" t="s">
        <v>28</v>
      </c>
      <c r="D102" s="43">
        <v>74</v>
      </c>
      <c r="E102" s="44">
        <v>0</v>
      </c>
      <c r="F102" s="44">
        <f t="shared" si="2"/>
        <v>0</v>
      </c>
    </row>
    <row r="103" spans="1:6" x14ac:dyDescent="0.2">
      <c r="A103" s="42" t="s">
        <v>164</v>
      </c>
      <c r="B103" s="51" t="s">
        <v>165</v>
      </c>
      <c r="C103" s="42" t="s">
        <v>28</v>
      </c>
      <c r="D103" s="43">
        <v>3</v>
      </c>
      <c r="E103" s="44">
        <v>0</v>
      </c>
      <c r="F103" s="44">
        <f t="shared" si="2"/>
        <v>0</v>
      </c>
    </row>
    <row r="104" spans="1:6" x14ac:dyDescent="0.2">
      <c r="A104" s="42" t="s">
        <v>166</v>
      </c>
      <c r="B104" s="51" t="s">
        <v>167</v>
      </c>
      <c r="C104" s="42" t="s">
        <v>15</v>
      </c>
      <c r="D104" s="43">
        <v>1</v>
      </c>
      <c r="E104" s="44">
        <v>0</v>
      </c>
      <c r="F104" s="44">
        <f t="shared" si="2"/>
        <v>0</v>
      </c>
    </row>
    <row r="105" spans="1:6" x14ac:dyDescent="0.2">
      <c r="A105" s="42" t="s">
        <v>168</v>
      </c>
      <c r="B105" s="51" t="s">
        <v>169</v>
      </c>
      <c r="C105" s="42" t="s">
        <v>302</v>
      </c>
      <c r="D105" s="43">
        <v>425</v>
      </c>
      <c r="E105" s="44">
        <v>0</v>
      </c>
      <c r="F105" s="44">
        <f t="shared" si="2"/>
        <v>0</v>
      </c>
    </row>
    <row r="106" spans="1:6" x14ac:dyDescent="0.2">
      <c r="A106" s="42" t="s">
        <v>170</v>
      </c>
      <c r="B106" s="40" t="s">
        <v>171</v>
      </c>
      <c r="C106" s="42" t="s">
        <v>302</v>
      </c>
      <c r="D106" s="54">
        <v>26.84</v>
      </c>
      <c r="E106" s="44">
        <v>0</v>
      </c>
      <c r="F106" s="44">
        <f t="shared" si="2"/>
        <v>0</v>
      </c>
    </row>
    <row r="107" spans="1:6" x14ac:dyDescent="0.2">
      <c r="A107" s="42" t="s">
        <v>172</v>
      </c>
      <c r="B107" s="40" t="s">
        <v>173</v>
      </c>
      <c r="C107" s="42" t="s">
        <v>303</v>
      </c>
      <c r="D107" s="43">
        <v>510</v>
      </c>
      <c r="E107" s="44">
        <v>0</v>
      </c>
      <c r="F107" s="44">
        <f t="shared" si="2"/>
        <v>0</v>
      </c>
    </row>
    <row r="108" spans="1:6" x14ac:dyDescent="0.2">
      <c r="A108" s="42" t="s">
        <v>174</v>
      </c>
      <c r="B108" s="40" t="s">
        <v>175</v>
      </c>
      <c r="C108" s="42" t="s">
        <v>304</v>
      </c>
      <c r="D108" s="55">
        <v>91204</v>
      </c>
      <c r="E108" s="44">
        <v>0</v>
      </c>
      <c r="F108" s="44">
        <f t="shared" si="2"/>
        <v>0</v>
      </c>
    </row>
    <row r="109" spans="1:6" x14ac:dyDescent="0.2">
      <c r="A109" s="42" t="s">
        <v>176</v>
      </c>
      <c r="B109" s="40" t="s">
        <v>177</v>
      </c>
      <c r="C109" s="42" t="s">
        <v>304</v>
      </c>
      <c r="D109" s="55">
        <v>15000</v>
      </c>
      <c r="E109" s="44">
        <v>0</v>
      </c>
      <c r="F109" s="44">
        <f t="shared" si="2"/>
        <v>0</v>
      </c>
    </row>
    <row r="110" spans="1:6" x14ac:dyDescent="0.2">
      <c r="A110" s="42" t="s">
        <v>178</v>
      </c>
      <c r="B110" s="56" t="s">
        <v>179</v>
      </c>
      <c r="C110" s="42" t="s">
        <v>304</v>
      </c>
      <c r="D110" s="55">
        <v>76965</v>
      </c>
      <c r="E110" s="44">
        <v>0</v>
      </c>
      <c r="F110" s="44">
        <f t="shared" si="2"/>
        <v>0</v>
      </c>
    </row>
    <row r="111" spans="1:6" x14ac:dyDescent="0.2">
      <c r="A111" s="42" t="s">
        <v>180</v>
      </c>
      <c r="B111" s="40" t="s">
        <v>181</v>
      </c>
      <c r="C111" s="42" t="s">
        <v>303</v>
      </c>
      <c r="D111" s="43">
        <v>40378</v>
      </c>
      <c r="E111" s="44">
        <v>0</v>
      </c>
      <c r="F111" s="44">
        <f t="shared" si="2"/>
        <v>0</v>
      </c>
    </row>
    <row r="112" spans="1:6" x14ac:dyDescent="0.2">
      <c r="A112" s="42" t="s">
        <v>182</v>
      </c>
      <c r="B112" s="40" t="s">
        <v>183</v>
      </c>
      <c r="C112" s="42" t="s">
        <v>303</v>
      </c>
      <c r="D112" s="43">
        <v>308</v>
      </c>
      <c r="E112" s="44">
        <v>0</v>
      </c>
      <c r="F112" s="44">
        <f t="shared" si="2"/>
        <v>0</v>
      </c>
    </row>
    <row r="113" spans="1:6" x14ac:dyDescent="0.2">
      <c r="A113" s="42" t="s">
        <v>184</v>
      </c>
      <c r="B113" s="40" t="s">
        <v>185</v>
      </c>
      <c r="C113" s="42" t="s">
        <v>303</v>
      </c>
      <c r="D113" s="43">
        <v>30785</v>
      </c>
      <c r="E113" s="44">
        <v>0</v>
      </c>
      <c r="F113" s="44">
        <f t="shared" si="2"/>
        <v>0</v>
      </c>
    </row>
    <row r="114" spans="1:6" x14ac:dyDescent="0.2">
      <c r="A114" s="42" t="s">
        <v>186</v>
      </c>
      <c r="B114" s="56" t="s">
        <v>187</v>
      </c>
      <c r="C114" s="42" t="s">
        <v>303</v>
      </c>
      <c r="D114" s="55">
        <v>2478</v>
      </c>
      <c r="E114" s="44">
        <v>0</v>
      </c>
      <c r="F114" s="44">
        <f t="shared" si="2"/>
        <v>0</v>
      </c>
    </row>
    <row r="115" spans="1:6" x14ac:dyDescent="0.2">
      <c r="A115" s="42" t="s">
        <v>188</v>
      </c>
      <c r="B115" s="40" t="s">
        <v>189</v>
      </c>
      <c r="C115" s="42" t="s">
        <v>305</v>
      </c>
      <c r="D115" s="55">
        <v>4232.8999999999996</v>
      </c>
      <c r="E115" s="44">
        <v>0</v>
      </c>
      <c r="F115" s="44">
        <f t="shared" si="2"/>
        <v>0</v>
      </c>
    </row>
    <row r="116" spans="1:6" x14ac:dyDescent="0.2">
      <c r="A116" s="42" t="s">
        <v>190</v>
      </c>
      <c r="B116" s="40" t="s">
        <v>191</v>
      </c>
      <c r="C116" s="42" t="s">
        <v>305</v>
      </c>
      <c r="D116" s="55">
        <v>2744.2</v>
      </c>
      <c r="E116" s="44">
        <v>0</v>
      </c>
      <c r="F116" s="44">
        <f t="shared" si="2"/>
        <v>0</v>
      </c>
    </row>
    <row r="117" spans="1:6" x14ac:dyDescent="0.2">
      <c r="A117" s="42" t="s">
        <v>192</v>
      </c>
      <c r="B117" s="40" t="s">
        <v>193</v>
      </c>
      <c r="C117" s="42" t="s">
        <v>305</v>
      </c>
      <c r="D117" s="55">
        <v>25.4</v>
      </c>
      <c r="E117" s="57">
        <v>0</v>
      </c>
      <c r="F117" s="44">
        <f t="shared" si="2"/>
        <v>0</v>
      </c>
    </row>
    <row r="118" spans="1:6" x14ac:dyDescent="0.2">
      <c r="A118" s="42" t="s">
        <v>194</v>
      </c>
      <c r="B118" s="40" t="s">
        <v>195</v>
      </c>
      <c r="C118" s="42" t="s">
        <v>303</v>
      </c>
      <c r="D118" s="43">
        <v>298</v>
      </c>
      <c r="E118" s="57">
        <v>0</v>
      </c>
      <c r="F118" s="44">
        <f t="shared" si="2"/>
        <v>0</v>
      </c>
    </row>
    <row r="119" spans="1:6" x14ac:dyDescent="0.2">
      <c r="A119" s="42" t="s">
        <v>196</v>
      </c>
      <c r="B119" s="40" t="s">
        <v>197</v>
      </c>
      <c r="C119" s="42" t="s">
        <v>19</v>
      </c>
      <c r="D119" s="43">
        <v>100</v>
      </c>
      <c r="E119" s="44">
        <v>0</v>
      </c>
      <c r="F119" s="44">
        <f t="shared" si="2"/>
        <v>0</v>
      </c>
    </row>
    <row r="120" spans="1:6" x14ac:dyDescent="0.2">
      <c r="A120" s="42" t="s">
        <v>198</v>
      </c>
      <c r="B120" s="40" t="s">
        <v>199</v>
      </c>
      <c r="C120" s="42" t="s">
        <v>28</v>
      </c>
      <c r="D120" s="43">
        <v>2</v>
      </c>
      <c r="E120" s="57">
        <v>0</v>
      </c>
      <c r="F120" s="44">
        <f t="shared" si="2"/>
        <v>0</v>
      </c>
    </row>
    <row r="121" spans="1:6" x14ac:dyDescent="0.2">
      <c r="A121" s="42" t="s">
        <v>200</v>
      </c>
      <c r="B121" s="40" t="s">
        <v>201</v>
      </c>
      <c r="C121" s="42" t="s">
        <v>28</v>
      </c>
      <c r="D121" s="43">
        <v>17</v>
      </c>
      <c r="E121" s="57">
        <v>0</v>
      </c>
      <c r="F121" s="44">
        <f t="shared" si="2"/>
        <v>0</v>
      </c>
    </row>
    <row r="122" spans="1:6" x14ac:dyDescent="0.2">
      <c r="A122" s="42" t="s">
        <v>202</v>
      </c>
      <c r="B122" s="40" t="s">
        <v>203</v>
      </c>
      <c r="C122" s="42" t="s">
        <v>28</v>
      </c>
      <c r="D122" s="43">
        <v>3</v>
      </c>
      <c r="E122" s="57">
        <v>0</v>
      </c>
      <c r="F122" s="44">
        <f t="shared" si="2"/>
        <v>0</v>
      </c>
    </row>
    <row r="123" spans="1:6" x14ac:dyDescent="0.2">
      <c r="A123" s="42" t="s">
        <v>204</v>
      </c>
      <c r="B123" s="40" t="s">
        <v>205</v>
      </c>
      <c r="C123" s="42" t="s">
        <v>28</v>
      </c>
      <c r="D123" s="43">
        <v>12</v>
      </c>
      <c r="E123" s="57">
        <v>0</v>
      </c>
      <c r="F123" s="44">
        <f t="shared" si="2"/>
        <v>0</v>
      </c>
    </row>
    <row r="124" spans="1:6" x14ac:dyDescent="0.2">
      <c r="A124" s="42" t="s">
        <v>206</v>
      </c>
      <c r="B124" s="40" t="s">
        <v>207</v>
      </c>
      <c r="C124" s="42" t="s">
        <v>28</v>
      </c>
      <c r="D124" s="43">
        <v>1</v>
      </c>
      <c r="E124" s="57">
        <v>0</v>
      </c>
      <c r="F124" s="44">
        <f t="shared" si="2"/>
        <v>0</v>
      </c>
    </row>
    <row r="125" spans="1:6" x14ac:dyDescent="0.2">
      <c r="A125" s="42" t="s">
        <v>208</v>
      </c>
      <c r="B125" s="40" t="s">
        <v>209</v>
      </c>
      <c r="C125" s="42" t="s">
        <v>28</v>
      </c>
      <c r="D125" s="43">
        <v>3</v>
      </c>
      <c r="E125" s="57">
        <v>0</v>
      </c>
      <c r="F125" s="44">
        <f t="shared" si="2"/>
        <v>0</v>
      </c>
    </row>
    <row r="126" spans="1:6" x14ac:dyDescent="0.2">
      <c r="A126" s="42" t="s">
        <v>210</v>
      </c>
      <c r="B126" s="40" t="s">
        <v>211</v>
      </c>
      <c r="C126" s="42" t="s">
        <v>28</v>
      </c>
      <c r="D126" s="43">
        <v>2</v>
      </c>
      <c r="E126" s="57">
        <v>0</v>
      </c>
      <c r="F126" s="44">
        <f t="shared" si="2"/>
        <v>0</v>
      </c>
    </row>
    <row r="127" spans="1:6" x14ac:dyDescent="0.2">
      <c r="A127" s="42" t="s">
        <v>212</v>
      </c>
      <c r="B127" s="40" t="s">
        <v>213</v>
      </c>
      <c r="C127" s="42" t="s">
        <v>28</v>
      </c>
      <c r="D127" s="43">
        <v>1</v>
      </c>
      <c r="E127" s="57">
        <v>0</v>
      </c>
      <c r="F127" s="44">
        <f t="shared" si="2"/>
        <v>0</v>
      </c>
    </row>
    <row r="128" spans="1:6" x14ac:dyDescent="0.2">
      <c r="A128" s="42" t="s">
        <v>214</v>
      </c>
      <c r="B128" s="40" t="s">
        <v>215</v>
      </c>
      <c r="C128" s="42" t="s">
        <v>28</v>
      </c>
      <c r="D128" s="43">
        <v>4</v>
      </c>
      <c r="E128" s="57">
        <v>0</v>
      </c>
      <c r="F128" s="44">
        <f t="shared" si="2"/>
        <v>0</v>
      </c>
    </row>
    <row r="129" spans="1:6" x14ac:dyDescent="0.2">
      <c r="A129" s="42" t="s">
        <v>216</v>
      </c>
      <c r="B129" s="40" t="s">
        <v>217</v>
      </c>
      <c r="C129" s="42" t="s">
        <v>28</v>
      </c>
      <c r="D129" s="43">
        <v>5</v>
      </c>
      <c r="E129" s="57">
        <v>0</v>
      </c>
      <c r="F129" s="44">
        <f t="shared" si="2"/>
        <v>0</v>
      </c>
    </row>
    <row r="130" spans="1:6" x14ac:dyDescent="0.2">
      <c r="A130" s="42" t="s">
        <v>218</v>
      </c>
      <c r="B130" s="40" t="s">
        <v>219</v>
      </c>
      <c r="C130" s="42" t="s">
        <v>28</v>
      </c>
      <c r="D130" s="43">
        <v>1</v>
      </c>
      <c r="E130" s="57">
        <v>0</v>
      </c>
      <c r="F130" s="44">
        <f t="shared" si="2"/>
        <v>0</v>
      </c>
    </row>
    <row r="131" spans="1:6" x14ac:dyDescent="0.2">
      <c r="A131" s="42" t="s">
        <v>220</v>
      </c>
      <c r="B131" s="40" t="s">
        <v>221</v>
      </c>
      <c r="C131" s="42" t="s">
        <v>28</v>
      </c>
      <c r="D131" s="43">
        <v>2</v>
      </c>
      <c r="E131" s="57">
        <v>0</v>
      </c>
      <c r="F131" s="44">
        <f t="shared" si="2"/>
        <v>0</v>
      </c>
    </row>
    <row r="132" spans="1:6" x14ac:dyDescent="0.2">
      <c r="A132" s="42" t="s">
        <v>222</v>
      </c>
      <c r="B132" s="40" t="s">
        <v>223</v>
      </c>
      <c r="C132" s="42" t="s">
        <v>28</v>
      </c>
      <c r="D132" s="43">
        <v>2</v>
      </c>
      <c r="E132" s="57">
        <v>0</v>
      </c>
      <c r="F132" s="44">
        <f t="shared" si="2"/>
        <v>0</v>
      </c>
    </row>
    <row r="133" spans="1:6" x14ac:dyDescent="0.2">
      <c r="A133" s="42" t="s">
        <v>224</v>
      </c>
      <c r="B133" s="40" t="s">
        <v>225</v>
      </c>
      <c r="C133" s="42" t="s">
        <v>28</v>
      </c>
      <c r="D133" s="43">
        <v>1</v>
      </c>
      <c r="E133" s="57">
        <v>0</v>
      </c>
      <c r="F133" s="44">
        <f t="shared" si="2"/>
        <v>0</v>
      </c>
    </row>
    <row r="134" spans="1:6" x14ac:dyDescent="0.2">
      <c r="A134" s="42" t="s">
        <v>226</v>
      </c>
      <c r="B134" s="40" t="s">
        <v>227</v>
      </c>
      <c r="C134" s="42" t="s">
        <v>28</v>
      </c>
      <c r="D134" s="43">
        <v>1</v>
      </c>
      <c r="E134" s="57">
        <v>0</v>
      </c>
      <c r="F134" s="44">
        <f t="shared" si="2"/>
        <v>0</v>
      </c>
    </row>
    <row r="135" spans="1:6" x14ac:dyDescent="0.2">
      <c r="A135" s="42" t="s">
        <v>228</v>
      </c>
      <c r="B135" s="40" t="s">
        <v>229</v>
      </c>
      <c r="C135" s="42" t="s">
        <v>28</v>
      </c>
      <c r="D135" s="43">
        <v>1</v>
      </c>
      <c r="E135" s="57">
        <v>0</v>
      </c>
      <c r="F135" s="44">
        <f t="shared" si="2"/>
        <v>0</v>
      </c>
    </row>
    <row r="136" spans="1:6" x14ac:dyDescent="0.2">
      <c r="A136" s="42" t="s">
        <v>230</v>
      </c>
      <c r="B136" s="40" t="s">
        <v>231</v>
      </c>
      <c r="C136" s="42" t="s">
        <v>28</v>
      </c>
      <c r="D136" s="43">
        <v>2</v>
      </c>
      <c r="E136" s="57">
        <v>0</v>
      </c>
      <c r="F136" s="44">
        <f t="shared" si="2"/>
        <v>0</v>
      </c>
    </row>
    <row r="137" spans="1:6" x14ac:dyDescent="0.2">
      <c r="A137" s="42" t="s">
        <v>232</v>
      </c>
      <c r="B137" s="40" t="s">
        <v>233</v>
      </c>
      <c r="C137" s="42" t="s">
        <v>28</v>
      </c>
      <c r="D137" s="43">
        <v>3</v>
      </c>
      <c r="E137" s="57">
        <v>0</v>
      </c>
      <c r="F137" s="44">
        <f t="shared" si="2"/>
        <v>0</v>
      </c>
    </row>
    <row r="138" spans="1:6" x14ac:dyDescent="0.2">
      <c r="A138" s="42" t="s">
        <v>234</v>
      </c>
      <c r="B138" s="40" t="s">
        <v>235</v>
      </c>
      <c r="C138" s="42" t="s">
        <v>28</v>
      </c>
      <c r="D138" s="43">
        <v>2</v>
      </c>
      <c r="E138" s="57">
        <v>0</v>
      </c>
      <c r="F138" s="44">
        <f t="shared" si="2"/>
        <v>0</v>
      </c>
    </row>
    <row r="139" spans="1:6" x14ac:dyDescent="0.2">
      <c r="A139" s="42" t="s">
        <v>236</v>
      </c>
      <c r="B139" s="40" t="s">
        <v>237</v>
      </c>
      <c r="C139" s="42" t="s">
        <v>19</v>
      </c>
      <c r="D139" s="43">
        <v>34</v>
      </c>
      <c r="E139" s="57">
        <v>0</v>
      </c>
      <c r="F139" s="44">
        <f t="shared" si="2"/>
        <v>0</v>
      </c>
    </row>
    <row r="140" spans="1:6" x14ac:dyDescent="0.2">
      <c r="A140" s="42" t="s">
        <v>238</v>
      </c>
      <c r="B140" s="40" t="s">
        <v>239</v>
      </c>
      <c r="C140" s="42" t="s">
        <v>19</v>
      </c>
      <c r="D140" s="43">
        <v>2857</v>
      </c>
      <c r="E140" s="57">
        <v>0</v>
      </c>
      <c r="F140" s="44">
        <f t="shared" si="2"/>
        <v>0</v>
      </c>
    </row>
    <row r="141" spans="1:6" x14ac:dyDescent="0.2">
      <c r="A141" s="42" t="s">
        <v>240</v>
      </c>
      <c r="B141" s="40" t="s">
        <v>241</v>
      </c>
      <c r="C141" s="42" t="s">
        <v>19</v>
      </c>
      <c r="D141" s="43">
        <v>1695</v>
      </c>
      <c r="E141" s="57">
        <v>0</v>
      </c>
      <c r="F141" s="44">
        <f t="shared" si="2"/>
        <v>0</v>
      </c>
    </row>
    <row r="142" spans="1:6" x14ac:dyDescent="0.2">
      <c r="A142" s="42" t="s">
        <v>242</v>
      </c>
      <c r="B142" s="40" t="s">
        <v>243</v>
      </c>
      <c r="C142" s="42" t="s">
        <v>19</v>
      </c>
      <c r="D142" s="43">
        <v>475</v>
      </c>
      <c r="E142" s="57">
        <v>0</v>
      </c>
      <c r="F142" s="44">
        <f t="shared" si="2"/>
        <v>0</v>
      </c>
    </row>
    <row r="143" spans="1:6" x14ac:dyDescent="0.2">
      <c r="A143" s="42" t="s">
        <v>244</v>
      </c>
      <c r="B143" s="40" t="s">
        <v>245</v>
      </c>
      <c r="C143" s="42" t="s">
        <v>19</v>
      </c>
      <c r="D143" s="43">
        <v>1327</v>
      </c>
      <c r="E143" s="57">
        <v>0</v>
      </c>
      <c r="F143" s="44">
        <f t="shared" si="2"/>
        <v>0</v>
      </c>
    </row>
    <row r="144" spans="1:6" x14ac:dyDescent="0.2">
      <c r="A144" s="42" t="s">
        <v>246</v>
      </c>
      <c r="B144" s="40" t="s">
        <v>247</v>
      </c>
      <c r="C144" s="42" t="s">
        <v>19</v>
      </c>
      <c r="D144" s="43">
        <v>293</v>
      </c>
      <c r="E144" s="57">
        <v>0</v>
      </c>
      <c r="F144" s="44">
        <f t="shared" si="2"/>
        <v>0</v>
      </c>
    </row>
    <row r="145" spans="1:6" x14ac:dyDescent="0.2">
      <c r="A145" s="42" t="s">
        <v>248</v>
      </c>
      <c r="B145" s="40" t="s">
        <v>249</v>
      </c>
      <c r="C145" s="42" t="s">
        <v>19</v>
      </c>
      <c r="D145" s="43">
        <v>9</v>
      </c>
      <c r="E145" s="57">
        <v>0</v>
      </c>
      <c r="F145" s="44">
        <f t="shared" si="2"/>
        <v>0</v>
      </c>
    </row>
    <row r="146" spans="1:6" x14ac:dyDescent="0.2">
      <c r="A146" s="42" t="s">
        <v>250</v>
      </c>
      <c r="B146" s="40" t="s">
        <v>251</v>
      </c>
      <c r="C146" s="42" t="s">
        <v>19</v>
      </c>
      <c r="D146" s="43">
        <v>29</v>
      </c>
      <c r="E146" s="57">
        <v>0</v>
      </c>
      <c r="F146" s="44">
        <f t="shared" si="2"/>
        <v>0</v>
      </c>
    </row>
    <row r="147" spans="1:6" x14ac:dyDescent="0.2">
      <c r="A147" s="42" t="s">
        <v>252</v>
      </c>
      <c r="B147" s="40" t="s">
        <v>253</v>
      </c>
      <c r="C147" s="42" t="s">
        <v>19</v>
      </c>
      <c r="D147" s="43">
        <v>22</v>
      </c>
      <c r="E147" s="57">
        <v>0</v>
      </c>
      <c r="F147" s="44">
        <f t="shared" si="2"/>
        <v>0</v>
      </c>
    </row>
    <row r="148" spans="1:6" x14ac:dyDescent="0.2">
      <c r="A148" s="42" t="s">
        <v>254</v>
      </c>
      <c r="B148" s="40" t="s">
        <v>255</v>
      </c>
      <c r="C148" s="42" t="s">
        <v>19</v>
      </c>
      <c r="D148" s="43">
        <v>11</v>
      </c>
      <c r="E148" s="57">
        <v>0</v>
      </c>
      <c r="F148" s="44">
        <f t="shared" si="2"/>
        <v>0</v>
      </c>
    </row>
    <row r="149" spans="1:6" x14ac:dyDescent="0.2">
      <c r="A149" s="42" t="s">
        <v>256</v>
      </c>
      <c r="B149" s="40" t="s">
        <v>257</v>
      </c>
      <c r="C149" s="42" t="s">
        <v>28</v>
      </c>
      <c r="D149" s="43">
        <v>1</v>
      </c>
      <c r="E149" s="57">
        <v>0</v>
      </c>
      <c r="F149" s="44">
        <f t="shared" si="2"/>
        <v>0</v>
      </c>
    </row>
    <row r="150" spans="1:6" x14ac:dyDescent="0.2">
      <c r="A150" s="42" t="s">
        <v>258</v>
      </c>
      <c r="B150" s="40" t="s">
        <v>259</v>
      </c>
      <c r="C150" s="42" t="s">
        <v>28</v>
      </c>
      <c r="D150" s="43">
        <v>1</v>
      </c>
      <c r="E150" s="57">
        <v>0</v>
      </c>
      <c r="F150" s="44">
        <f t="shared" si="2"/>
        <v>0</v>
      </c>
    </row>
    <row r="151" spans="1:6" x14ac:dyDescent="0.2">
      <c r="A151" s="42" t="s">
        <v>260</v>
      </c>
      <c r="B151" s="40" t="s">
        <v>261</v>
      </c>
      <c r="C151" s="42" t="s">
        <v>28</v>
      </c>
      <c r="D151" s="43">
        <v>2</v>
      </c>
      <c r="E151" s="57">
        <v>0</v>
      </c>
      <c r="F151" s="44">
        <f t="shared" si="2"/>
        <v>0</v>
      </c>
    </row>
    <row r="152" spans="1:6" x14ac:dyDescent="0.2">
      <c r="A152" s="42" t="s">
        <v>262</v>
      </c>
      <c r="B152" s="40" t="s">
        <v>263</v>
      </c>
      <c r="C152" s="42" t="s">
        <v>28</v>
      </c>
      <c r="D152" s="43">
        <v>7</v>
      </c>
      <c r="E152" s="57">
        <v>0</v>
      </c>
      <c r="F152" s="44">
        <f t="shared" si="2"/>
        <v>0</v>
      </c>
    </row>
    <row r="153" spans="1:6" x14ac:dyDescent="0.2">
      <c r="A153" s="42" t="s">
        <v>264</v>
      </c>
      <c r="B153" s="40" t="s">
        <v>265</v>
      </c>
      <c r="C153" s="42" t="s">
        <v>28</v>
      </c>
      <c r="D153" s="43">
        <v>3</v>
      </c>
      <c r="E153" s="57">
        <v>0</v>
      </c>
      <c r="F153" s="44">
        <f t="shared" si="2"/>
        <v>0</v>
      </c>
    </row>
    <row r="154" spans="1:6" x14ac:dyDescent="0.2">
      <c r="A154" s="42" t="s">
        <v>266</v>
      </c>
      <c r="B154" s="40" t="s">
        <v>267</v>
      </c>
      <c r="C154" s="42" t="s">
        <v>28</v>
      </c>
      <c r="D154" s="43">
        <v>1</v>
      </c>
      <c r="E154" s="57">
        <v>0</v>
      </c>
      <c r="F154" s="44">
        <f t="shared" si="2"/>
        <v>0</v>
      </c>
    </row>
    <row r="155" spans="1:6" x14ac:dyDescent="0.2">
      <c r="A155" s="42" t="s">
        <v>268</v>
      </c>
      <c r="B155" s="40" t="s">
        <v>269</v>
      </c>
      <c r="C155" s="42" t="s">
        <v>28</v>
      </c>
      <c r="D155" s="43">
        <v>2</v>
      </c>
      <c r="E155" s="57">
        <v>0</v>
      </c>
      <c r="F155" s="44">
        <f t="shared" si="2"/>
        <v>0</v>
      </c>
    </row>
    <row r="156" spans="1:6" x14ac:dyDescent="0.2">
      <c r="A156" s="42" t="s">
        <v>270</v>
      </c>
      <c r="B156" s="40" t="s">
        <v>271</v>
      </c>
      <c r="C156" s="42" t="s">
        <v>28</v>
      </c>
      <c r="D156" s="43">
        <v>2</v>
      </c>
      <c r="E156" s="57">
        <v>0</v>
      </c>
      <c r="F156" s="44">
        <f t="shared" si="2"/>
        <v>0</v>
      </c>
    </row>
    <row r="157" spans="1:6" x14ac:dyDescent="0.2">
      <c r="A157" s="42" t="s">
        <v>272</v>
      </c>
      <c r="B157" s="40" t="s">
        <v>273</v>
      </c>
      <c r="C157" s="42" t="s">
        <v>19</v>
      </c>
      <c r="D157" s="43">
        <v>112</v>
      </c>
      <c r="E157" s="57">
        <v>0</v>
      </c>
      <c r="F157" s="44">
        <f t="shared" si="2"/>
        <v>0</v>
      </c>
    </row>
    <row r="158" spans="1:6" x14ac:dyDescent="0.2">
      <c r="A158" s="42" t="s">
        <v>274</v>
      </c>
      <c r="B158" s="40" t="s">
        <v>275</v>
      </c>
      <c r="C158" s="42" t="s">
        <v>19</v>
      </c>
      <c r="D158" s="43">
        <v>13973</v>
      </c>
      <c r="E158" s="57">
        <v>0</v>
      </c>
      <c r="F158" s="44">
        <f t="shared" si="2"/>
        <v>0</v>
      </c>
    </row>
    <row r="159" spans="1:6" x14ac:dyDescent="0.2">
      <c r="A159" s="42" t="s">
        <v>276</v>
      </c>
      <c r="B159" s="40" t="s">
        <v>277</v>
      </c>
      <c r="C159" s="42" t="s">
        <v>19</v>
      </c>
      <c r="D159" s="43">
        <v>237</v>
      </c>
      <c r="E159" s="57">
        <v>0</v>
      </c>
      <c r="F159" s="44">
        <f t="shared" si="2"/>
        <v>0</v>
      </c>
    </row>
    <row r="160" spans="1:6" x14ac:dyDescent="0.2">
      <c r="A160" s="42" t="s">
        <v>278</v>
      </c>
      <c r="B160" s="40" t="s">
        <v>279</v>
      </c>
      <c r="C160" s="42" t="s">
        <v>19</v>
      </c>
      <c r="D160" s="43">
        <v>305</v>
      </c>
      <c r="E160" s="57">
        <v>0</v>
      </c>
      <c r="F160" s="44">
        <f t="shared" si="2"/>
        <v>0</v>
      </c>
    </row>
    <row r="161" spans="1:6" x14ac:dyDescent="0.2">
      <c r="A161" s="42" t="s">
        <v>280</v>
      </c>
      <c r="B161" s="40" t="s">
        <v>281</v>
      </c>
      <c r="C161" s="42" t="s">
        <v>19</v>
      </c>
      <c r="D161" s="43">
        <v>274</v>
      </c>
      <c r="E161" s="57">
        <v>0</v>
      </c>
      <c r="F161" s="44">
        <f t="shared" si="2"/>
        <v>0</v>
      </c>
    </row>
    <row r="162" spans="1:6" x14ac:dyDescent="0.2">
      <c r="A162" s="42" t="s">
        <v>282</v>
      </c>
      <c r="B162" s="40" t="s">
        <v>283</v>
      </c>
      <c r="C162" s="42" t="s">
        <v>303</v>
      </c>
      <c r="D162" s="43">
        <v>785</v>
      </c>
      <c r="E162" s="57">
        <v>0</v>
      </c>
      <c r="F162" s="44">
        <f t="shared" si="2"/>
        <v>0</v>
      </c>
    </row>
    <row r="163" spans="1:6" x14ac:dyDescent="0.2">
      <c r="A163" s="42" t="s">
        <v>284</v>
      </c>
      <c r="B163" s="40" t="s">
        <v>285</v>
      </c>
      <c r="C163" s="42" t="s">
        <v>303</v>
      </c>
      <c r="D163" s="43">
        <v>7683</v>
      </c>
      <c r="E163" s="57">
        <v>0</v>
      </c>
      <c r="F163" s="44">
        <f t="shared" si="2"/>
        <v>0</v>
      </c>
    </row>
    <row r="164" spans="1:6" x14ac:dyDescent="0.2">
      <c r="A164" s="42" t="s">
        <v>286</v>
      </c>
      <c r="B164" s="40" t="s">
        <v>287</v>
      </c>
      <c r="C164" s="42" t="s">
        <v>303</v>
      </c>
      <c r="D164" s="43">
        <v>97</v>
      </c>
      <c r="E164" s="44">
        <v>0</v>
      </c>
      <c r="F164" s="44">
        <f t="shared" si="2"/>
        <v>0</v>
      </c>
    </row>
    <row r="165" spans="1:6" x14ac:dyDescent="0.2">
      <c r="A165" s="42" t="s">
        <v>288</v>
      </c>
      <c r="B165" s="40" t="s">
        <v>289</v>
      </c>
      <c r="C165" s="42" t="s">
        <v>306</v>
      </c>
      <c r="D165" s="43">
        <v>756</v>
      </c>
      <c r="E165" s="57">
        <v>0</v>
      </c>
      <c r="F165" s="44">
        <f t="shared" si="2"/>
        <v>0</v>
      </c>
    </row>
    <row r="166" spans="1:6" x14ac:dyDescent="0.2">
      <c r="A166" s="42" t="s">
        <v>290</v>
      </c>
      <c r="B166" s="40" t="s">
        <v>291</v>
      </c>
      <c r="C166" s="42" t="s">
        <v>305</v>
      </c>
      <c r="D166" s="55">
        <v>5</v>
      </c>
      <c r="E166" s="44">
        <v>0</v>
      </c>
      <c r="F166" s="44">
        <f t="shared" si="2"/>
        <v>0</v>
      </c>
    </row>
    <row r="167" spans="1:6" x14ac:dyDescent="0.2">
      <c r="A167" s="42" t="s">
        <v>292</v>
      </c>
      <c r="B167" s="40" t="s">
        <v>293</v>
      </c>
      <c r="C167" s="42" t="s">
        <v>19</v>
      </c>
      <c r="D167" s="43">
        <v>3761</v>
      </c>
      <c r="E167" s="57">
        <v>0</v>
      </c>
      <c r="F167" s="44">
        <f t="shared" si="2"/>
        <v>0</v>
      </c>
    </row>
    <row r="168" spans="1:6" x14ac:dyDescent="0.2">
      <c r="A168" s="42" t="s">
        <v>294</v>
      </c>
      <c r="B168" s="40" t="s">
        <v>295</v>
      </c>
      <c r="C168" s="42" t="s">
        <v>28</v>
      </c>
      <c r="D168" s="43">
        <v>2</v>
      </c>
      <c r="E168" s="57">
        <v>0</v>
      </c>
      <c r="F168" s="44">
        <f t="shared" si="2"/>
        <v>0</v>
      </c>
    </row>
    <row r="169" spans="1:6" x14ac:dyDescent="0.2">
      <c r="A169" s="52" t="s">
        <v>296</v>
      </c>
      <c r="B169" s="40" t="s">
        <v>297</v>
      </c>
      <c r="C169" s="42" t="s">
        <v>303</v>
      </c>
      <c r="D169" s="43">
        <v>56853</v>
      </c>
      <c r="E169" s="57">
        <v>0</v>
      </c>
      <c r="F169" s="44">
        <f t="shared" si="2"/>
        <v>0</v>
      </c>
    </row>
    <row r="170" spans="1:6" x14ac:dyDescent="0.2">
      <c r="A170" s="52" t="s">
        <v>298</v>
      </c>
      <c r="B170" s="40" t="s">
        <v>299</v>
      </c>
      <c r="C170" s="42" t="s">
        <v>19</v>
      </c>
      <c r="D170" s="43">
        <v>1510</v>
      </c>
      <c r="E170" s="57">
        <v>0</v>
      </c>
      <c r="F170" s="44">
        <f t="shared" si="2"/>
        <v>0</v>
      </c>
    </row>
    <row r="171" spans="1:6" x14ac:dyDescent="0.2">
      <c r="A171" s="52" t="s">
        <v>300</v>
      </c>
      <c r="B171" s="40" t="s">
        <v>301</v>
      </c>
      <c r="C171" s="42" t="s">
        <v>306</v>
      </c>
      <c r="D171" s="43">
        <v>68</v>
      </c>
      <c r="E171" s="44">
        <v>0</v>
      </c>
      <c r="F171" s="44">
        <f t="shared" si="2"/>
        <v>0</v>
      </c>
    </row>
    <row r="172" spans="1:6" ht="37.5" customHeight="1" x14ac:dyDescent="0.2">
      <c r="A172" s="134" t="s">
        <v>576</v>
      </c>
      <c r="B172" s="135"/>
      <c r="C172" s="135"/>
      <c r="D172" s="155"/>
      <c r="E172" s="155"/>
      <c r="F172" s="35">
        <f>SUM(F100:F171)</f>
        <v>0</v>
      </c>
    </row>
    <row r="173" spans="1:6" ht="39" customHeight="1" x14ac:dyDescent="0.2">
      <c r="A173" s="131" t="s">
        <v>575</v>
      </c>
      <c r="B173" s="132"/>
      <c r="C173" s="132"/>
      <c r="D173" s="132"/>
      <c r="E173" s="132"/>
      <c r="F173" s="133"/>
    </row>
    <row r="174" spans="1:6" ht="42.2" customHeight="1" x14ac:dyDescent="0.2">
      <c r="A174" s="15" t="s">
        <v>2</v>
      </c>
      <c r="B174" s="13" t="s">
        <v>3</v>
      </c>
      <c r="C174" s="14" t="s">
        <v>12</v>
      </c>
      <c r="D174" s="14" t="s">
        <v>9</v>
      </c>
      <c r="E174" s="27" t="s">
        <v>4</v>
      </c>
      <c r="F174" s="34" t="s">
        <v>13</v>
      </c>
    </row>
    <row r="175" spans="1:6" x14ac:dyDescent="0.2">
      <c r="A175" s="82" t="s">
        <v>539</v>
      </c>
      <c r="B175" s="83" t="s">
        <v>540</v>
      </c>
      <c r="C175" s="42" t="s">
        <v>303</v>
      </c>
      <c r="D175" s="43">
        <v>655</v>
      </c>
      <c r="E175" s="84">
        <v>0</v>
      </c>
      <c r="F175" s="44">
        <f>E175*D175</f>
        <v>0</v>
      </c>
    </row>
    <row r="176" spans="1:6" x14ac:dyDescent="0.2">
      <c r="A176" s="82" t="s">
        <v>20</v>
      </c>
      <c r="B176" s="83" t="s">
        <v>21</v>
      </c>
      <c r="C176" s="42" t="s">
        <v>19</v>
      </c>
      <c r="D176" s="43">
        <v>11604</v>
      </c>
      <c r="E176" s="85">
        <v>0</v>
      </c>
      <c r="F176" s="44">
        <f t="shared" ref="F176:F226" si="3">E176*D176</f>
        <v>0</v>
      </c>
    </row>
    <row r="177" spans="1:6" x14ac:dyDescent="0.2">
      <c r="A177" s="82" t="s">
        <v>17</v>
      </c>
      <c r="B177" s="83" t="s">
        <v>307</v>
      </c>
      <c r="C177" s="42" t="s">
        <v>19</v>
      </c>
      <c r="D177" s="43">
        <v>1383</v>
      </c>
      <c r="E177" s="85">
        <v>0</v>
      </c>
      <c r="F177" s="44">
        <f t="shared" si="3"/>
        <v>0</v>
      </c>
    </row>
    <row r="178" spans="1:6" x14ac:dyDescent="0.2">
      <c r="A178" s="82" t="s">
        <v>308</v>
      </c>
      <c r="B178" s="83" t="s">
        <v>309</v>
      </c>
      <c r="C178" s="42" t="s">
        <v>19</v>
      </c>
      <c r="D178" s="43">
        <v>49</v>
      </c>
      <c r="E178" s="85">
        <v>0</v>
      </c>
      <c r="F178" s="44">
        <f t="shared" si="3"/>
        <v>0</v>
      </c>
    </row>
    <row r="179" spans="1:6" x14ac:dyDescent="0.2">
      <c r="A179" s="82" t="s">
        <v>164</v>
      </c>
      <c r="B179" s="83" t="s">
        <v>165</v>
      </c>
      <c r="C179" s="42" t="s">
        <v>28</v>
      </c>
      <c r="D179" s="43">
        <v>4</v>
      </c>
      <c r="E179" s="85">
        <v>0</v>
      </c>
      <c r="F179" s="44">
        <f t="shared" si="3"/>
        <v>0</v>
      </c>
    </row>
    <row r="180" spans="1:6" x14ac:dyDescent="0.2">
      <c r="A180" s="82" t="s">
        <v>26</v>
      </c>
      <c r="B180" s="83" t="s">
        <v>27</v>
      </c>
      <c r="C180" s="42" t="s">
        <v>28</v>
      </c>
      <c r="D180" s="43">
        <v>20</v>
      </c>
      <c r="E180" s="85">
        <v>0</v>
      </c>
      <c r="F180" s="44">
        <f t="shared" si="3"/>
        <v>0</v>
      </c>
    </row>
    <row r="181" spans="1:6" x14ac:dyDescent="0.2">
      <c r="A181" s="82" t="s">
        <v>541</v>
      </c>
      <c r="B181" s="83" t="s">
        <v>542</v>
      </c>
      <c r="C181" s="42" t="s">
        <v>302</v>
      </c>
      <c r="D181" s="54">
        <v>326.57</v>
      </c>
      <c r="E181" s="85">
        <v>0</v>
      </c>
      <c r="F181" s="44">
        <f t="shared" si="3"/>
        <v>0</v>
      </c>
    </row>
    <row r="182" spans="1:6" x14ac:dyDescent="0.2">
      <c r="A182" s="82" t="s">
        <v>168</v>
      </c>
      <c r="B182" s="83" t="s">
        <v>543</v>
      </c>
      <c r="C182" s="42" t="s">
        <v>302</v>
      </c>
      <c r="D182" s="54">
        <v>326.57</v>
      </c>
      <c r="E182" s="85">
        <v>0</v>
      </c>
      <c r="F182" s="44">
        <f t="shared" si="3"/>
        <v>0</v>
      </c>
    </row>
    <row r="183" spans="1:6" x14ac:dyDescent="0.2">
      <c r="A183" s="82" t="s">
        <v>170</v>
      </c>
      <c r="B183" s="86" t="s">
        <v>171</v>
      </c>
      <c r="C183" s="42" t="s">
        <v>302</v>
      </c>
      <c r="D183" s="54">
        <v>9.07</v>
      </c>
      <c r="E183" s="85">
        <v>0</v>
      </c>
      <c r="F183" s="44">
        <f t="shared" si="3"/>
        <v>0</v>
      </c>
    </row>
    <row r="184" spans="1:6" x14ac:dyDescent="0.2">
      <c r="A184" s="82" t="s">
        <v>172</v>
      </c>
      <c r="B184" s="86" t="s">
        <v>173</v>
      </c>
      <c r="C184" s="42" t="s">
        <v>303</v>
      </c>
      <c r="D184" s="43">
        <v>2038</v>
      </c>
      <c r="E184" s="85">
        <v>0</v>
      </c>
      <c r="F184" s="44">
        <f t="shared" si="3"/>
        <v>0</v>
      </c>
    </row>
    <row r="185" spans="1:6" x14ac:dyDescent="0.2">
      <c r="A185" s="82" t="s">
        <v>174</v>
      </c>
      <c r="B185" s="86" t="s">
        <v>175</v>
      </c>
      <c r="C185" s="42" t="s">
        <v>304</v>
      </c>
      <c r="D185" s="55">
        <v>17600.3</v>
      </c>
      <c r="E185" s="85">
        <v>0</v>
      </c>
      <c r="F185" s="44">
        <f t="shared" si="3"/>
        <v>0</v>
      </c>
    </row>
    <row r="186" spans="1:6" x14ac:dyDescent="0.2">
      <c r="A186" s="82" t="s">
        <v>178</v>
      </c>
      <c r="B186" s="86" t="s">
        <v>179</v>
      </c>
      <c r="C186" s="42" t="s">
        <v>304</v>
      </c>
      <c r="D186" s="55">
        <v>1542.6</v>
      </c>
      <c r="E186" s="85">
        <v>0</v>
      </c>
      <c r="F186" s="44">
        <f t="shared" si="3"/>
        <v>0</v>
      </c>
    </row>
    <row r="187" spans="1:6" x14ac:dyDescent="0.2">
      <c r="A187" s="82" t="s">
        <v>180</v>
      </c>
      <c r="B187" s="86" t="s">
        <v>310</v>
      </c>
      <c r="C187" s="42" t="s">
        <v>303</v>
      </c>
      <c r="D187" s="43">
        <v>12920</v>
      </c>
      <c r="E187" s="85">
        <v>0</v>
      </c>
      <c r="F187" s="44">
        <f t="shared" si="3"/>
        <v>0</v>
      </c>
    </row>
    <row r="188" spans="1:6" x14ac:dyDescent="0.2">
      <c r="A188" s="82" t="s">
        <v>544</v>
      </c>
      <c r="B188" s="86" t="s">
        <v>545</v>
      </c>
      <c r="C188" s="42" t="s">
        <v>303</v>
      </c>
      <c r="D188" s="43">
        <v>1295</v>
      </c>
      <c r="E188" s="84">
        <v>0</v>
      </c>
      <c r="F188" s="44">
        <f t="shared" si="3"/>
        <v>0</v>
      </c>
    </row>
    <row r="189" spans="1:6" x14ac:dyDescent="0.2">
      <c r="A189" s="82" t="s">
        <v>311</v>
      </c>
      <c r="B189" s="86" t="s">
        <v>312</v>
      </c>
      <c r="C189" s="42" t="s">
        <v>303</v>
      </c>
      <c r="D189" s="43">
        <v>10762</v>
      </c>
      <c r="E189" s="85">
        <v>0</v>
      </c>
      <c r="F189" s="44">
        <f t="shared" si="3"/>
        <v>0</v>
      </c>
    </row>
    <row r="190" spans="1:6" x14ac:dyDescent="0.2">
      <c r="A190" s="82" t="s">
        <v>186</v>
      </c>
      <c r="B190" s="87" t="s">
        <v>313</v>
      </c>
      <c r="C190" s="42" t="s">
        <v>303</v>
      </c>
      <c r="D190" s="43">
        <v>47284</v>
      </c>
      <c r="E190" s="85">
        <v>0</v>
      </c>
      <c r="F190" s="44">
        <f t="shared" si="3"/>
        <v>0</v>
      </c>
    </row>
    <row r="191" spans="1:6" x14ac:dyDescent="0.2">
      <c r="A191" s="82" t="s">
        <v>314</v>
      </c>
      <c r="B191" s="86" t="s">
        <v>315</v>
      </c>
      <c r="C191" s="42" t="s">
        <v>305</v>
      </c>
      <c r="D191" s="55">
        <v>6864.9</v>
      </c>
      <c r="E191" s="85">
        <v>0</v>
      </c>
      <c r="F191" s="44">
        <f t="shared" si="3"/>
        <v>0</v>
      </c>
    </row>
    <row r="192" spans="1:6" x14ac:dyDescent="0.2">
      <c r="A192" s="82" t="s">
        <v>316</v>
      </c>
      <c r="B192" s="86" t="s">
        <v>317</v>
      </c>
      <c r="C192" s="42" t="s">
        <v>305</v>
      </c>
      <c r="D192" s="55">
        <v>1171.2</v>
      </c>
      <c r="E192" s="85">
        <v>0</v>
      </c>
      <c r="F192" s="44">
        <f t="shared" si="3"/>
        <v>0</v>
      </c>
    </row>
    <row r="193" spans="1:6" x14ac:dyDescent="0.2">
      <c r="A193" s="82" t="s">
        <v>318</v>
      </c>
      <c r="B193" s="86" t="s">
        <v>319</v>
      </c>
      <c r="C193" s="42" t="s">
        <v>305</v>
      </c>
      <c r="D193" s="55">
        <v>7024</v>
      </c>
      <c r="E193" s="85">
        <v>0</v>
      </c>
      <c r="F193" s="44">
        <f t="shared" si="3"/>
        <v>0</v>
      </c>
    </row>
    <row r="194" spans="1:6" x14ac:dyDescent="0.2">
      <c r="A194" s="82" t="s">
        <v>198</v>
      </c>
      <c r="B194" s="86" t="s">
        <v>199</v>
      </c>
      <c r="C194" s="42" t="s">
        <v>28</v>
      </c>
      <c r="D194" s="43">
        <v>1</v>
      </c>
      <c r="E194" s="85">
        <v>0</v>
      </c>
      <c r="F194" s="44">
        <f t="shared" si="3"/>
        <v>0</v>
      </c>
    </row>
    <row r="195" spans="1:6" x14ac:dyDescent="0.2">
      <c r="A195" s="82" t="s">
        <v>200</v>
      </c>
      <c r="B195" s="86" t="s">
        <v>320</v>
      </c>
      <c r="C195" s="42" t="s">
        <v>28</v>
      </c>
      <c r="D195" s="43">
        <v>8</v>
      </c>
      <c r="E195" s="85">
        <v>0</v>
      </c>
      <c r="F195" s="44">
        <f t="shared" si="3"/>
        <v>0</v>
      </c>
    </row>
    <row r="196" spans="1:6" x14ac:dyDescent="0.2">
      <c r="A196" s="82" t="s">
        <v>204</v>
      </c>
      <c r="B196" s="86" t="s">
        <v>321</v>
      </c>
      <c r="C196" s="42" t="s">
        <v>28</v>
      </c>
      <c r="D196" s="43">
        <v>5</v>
      </c>
      <c r="E196" s="85">
        <v>0</v>
      </c>
      <c r="F196" s="44">
        <f t="shared" si="3"/>
        <v>0</v>
      </c>
    </row>
    <row r="197" spans="1:6" x14ac:dyDescent="0.2">
      <c r="A197" s="82" t="s">
        <v>322</v>
      </c>
      <c r="B197" s="86" t="s">
        <v>323</v>
      </c>
      <c r="C197" s="42" t="s">
        <v>28</v>
      </c>
      <c r="D197" s="43">
        <v>2</v>
      </c>
      <c r="E197" s="85">
        <v>0</v>
      </c>
      <c r="F197" s="44">
        <f t="shared" si="3"/>
        <v>0</v>
      </c>
    </row>
    <row r="198" spans="1:6" x14ac:dyDescent="0.2">
      <c r="A198" s="82" t="s">
        <v>324</v>
      </c>
      <c r="B198" s="86" t="s">
        <v>325</v>
      </c>
      <c r="C198" s="42" t="s">
        <v>28</v>
      </c>
      <c r="D198" s="43">
        <v>1</v>
      </c>
      <c r="E198" s="85">
        <v>0</v>
      </c>
      <c r="F198" s="44">
        <f t="shared" si="3"/>
        <v>0</v>
      </c>
    </row>
    <row r="199" spans="1:6" x14ac:dyDescent="0.2">
      <c r="A199" s="82" t="s">
        <v>326</v>
      </c>
      <c r="B199" s="86" t="s">
        <v>327</v>
      </c>
      <c r="C199" s="42" t="s">
        <v>28</v>
      </c>
      <c r="D199" s="43">
        <v>5</v>
      </c>
      <c r="E199" s="85">
        <v>0</v>
      </c>
      <c r="F199" s="44">
        <f t="shared" si="3"/>
        <v>0</v>
      </c>
    </row>
    <row r="200" spans="1:6" x14ac:dyDescent="0.2">
      <c r="A200" s="82" t="s">
        <v>234</v>
      </c>
      <c r="B200" s="86" t="s">
        <v>328</v>
      </c>
      <c r="C200" s="42" t="s">
        <v>28</v>
      </c>
      <c r="D200" s="43">
        <v>8</v>
      </c>
      <c r="E200" s="85">
        <v>0</v>
      </c>
      <c r="F200" s="44">
        <f t="shared" si="3"/>
        <v>0</v>
      </c>
    </row>
    <row r="201" spans="1:6" x14ac:dyDescent="0.2">
      <c r="A201" s="82" t="s">
        <v>329</v>
      </c>
      <c r="B201" s="86" t="s">
        <v>330</v>
      </c>
      <c r="C201" s="42" t="s">
        <v>28</v>
      </c>
      <c r="D201" s="43">
        <v>1</v>
      </c>
      <c r="E201" s="85">
        <v>0</v>
      </c>
      <c r="F201" s="44">
        <f t="shared" si="3"/>
        <v>0</v>
      </c>
    </row>
    <row r="202" spans="1:6" x14ac:dyDescent="0.2">
      <c r="A202" s="82" t="s">
        <v>331</v>
      </c>
      <c r="B202" s="86" t="s">
        <v>332</v>
      </c>
      <c r="C202" s="42" t="s">
        <v>19</v>
      </c>
      <c r="D202" s="43">
        <v>87</v>
      </c>
      <c r="E202" s="85">
        <v>0</v>
      </c>
      <c r="F202" s="44">
        <f t="shared" si="3"/>
        <v>0</v>
      </c>
    </row>
    <row r="203" spans="1:6" x14ac:dyDescent="0.2">
      <c r="A203" s="82" t="s">
        <v>333</v>
      </c>
      <c r="B203" s="86" t="s">
        <v>334</v>
      </c>
      <c r="C203" s="42" t="s">
        <v>19</v>
      </c>
      <c r="D203" s="43">
        <v>14</v>
      </c>
      <c r="E203" s="85">
        <v>0</v>
      </c>
      <c r="F203" s="44">
        <f t="shared" si="3"/>
        <v>0</v>
      </c>
    </row>
    <row r="204" spans="1:6" x14ac:dyDescent="0.2">
      <c r="A204" s="82" t="s">
        <v>335</v>
      </c>
      <c r="B204" s="86" t="s">
        <v>336</v>
      </c>
      <c r="C204" s="42" t="s">
        <v>19</v>
      </c>
      <c r="D204" s="43">
        <v>37</v>
      </c>
      <c r="E204" s="85">
        <v>0</v>
      </c>
      <c r="F204" s="44">
        <f t="shared" si="3"/>
        <v>0</v>
      </c>
    </row>
    <row r="205" spans="1:6" x14ac:dyDescent="0.2">
      <c r="A205" s="82" t="s">
        <v>238</v>
      </c>
      <c r="B205" s="86" t="s">
        <v>337</v>
      </c>
      <c r="C205" s="42" t="s">
        <v>19</v>
      </c>
      <c r="D205" s="43">
        <v>691</v>
      </c>
      <c r="E205" s="85">
        <v>0</v>
      </c>
      <c r="F205" s="44">
        <f t="shared" si="3"/>
        <v>0</v>
      </c>
    </row>
    <row r="206" spans="1:6" x14ac:dyDescent="0.2">
      <c r="A206" s="82" t="s">
        <v>242</v>
      </c>
      <c r="B206" s="86" t="s">
        <v>338</v>
      </c>
      <c r="C206" s="42" t="s">
        <v>19</v>
      </c>
      <c r="D206" s="43">
        <v>492</v>
      </c>
      <c r="E206" s="85">
        <v>0</v>
      </c>
      <c r="F206" s="44">
        <f t="shared" si="3"/>
        <v>0</v>
      </c>
    </row>
    <row r="207" spans="1:6" x14ac:dyDescent="0.2">
      <c r="A207" s="82" t="s">
        <v>256</v>
      </c>
      <c r="B207" s="86" t="s">
        <v>339</v>
      </c>
      <c r="C207" s="42" t="s">
        <v>28</v>
      </c>
      <c r="D207" s="43">
        <v>1</v>
      </c>
      <c r="E207" s="85">
        <v>0</v>
      </c>
      <c r="F207" s="44">
        <f t="shared" si="3"/>
        <v>0</v>
      </c>
    </row>
    <row r="208" spans="1:6" x14ac:dyDescent="0.2">
      <c r="A208" s="82" t="s">
        <v>340</v>
      </c>
      <c r="B208" s="86" t="s">
        <v>341</v>
      </c>
      <c r="C208" s="42" t="s">
        <v>28</v>
      </c>
      <c r="D208" s="43">
        <v>1</v>
      </c>
      <c r="E208" s="85">
        <v>0</v>
      </c>
      <c r="F208" s="44">
        <f t="shared" si="3"/>
        <v>0</v>
      </c>
    </row>
    <row r="209" spans="1:6" x14ac:dyDescent="0.2">
      <c r="A209" s="82" t="s">
        <v>266</v>
      </c>
      <c r="B209" s="86" t="s">
        <v>342</v>
      </c>
      <c r="C209" s="42" t="s">
        <v>28</v>
      </c>
      <c r="D209" s="43">
        <v>3</v>
      </c>
      <c r="E209" s="85">
        <v>0</v>
      </c>
      <c r="F209" s="44">
        <f t="shared" si="3"/>
        <v>0</v>
      </c>
    </row>
    <row r="210" spans="1:6" x14ac:dyDescent="0.2">
      <c r="A210" s="82" t="s">
        <v>343</v>
      </c>
      <c r="B210" s="86" t="s">
        <v>344</v>
      </c>
      <c r="C210" s="42" t="s">
        <v>19</v>
      </c>
      <c r="D210" s="43">
        <v>908</v>
      </c>
      <c r="E210" s="85">
        <v>0</v>
      </c>
      <c r="F210" s="44">
        <f t="shared" si="3"/>
        <v>0</v>
      </c>
    </row>
    <row r="211" spans="1:6" x14ac:dyDescent="0.2">
      <c r="A211" s="82" t="s">
        <v>345</v>
      </c>
      <c r="B211" s="86" t="s">
        <v>346</v>
      </c>
      <c r="C211" s="42" t="s">
        <v>19</v>
      </c>
      <c r="D211" s="43">
        <v>6804</v>
      </c>
      <c r="E211" s="85">
        <v>0</v>
      </c>
      <c r="F211" s="44">
        <f t="shared" si="3"/>
        <v>0</v>
      </c>
    </row>
    <row r="212" spans="1:6" x14ac:dyDescent="0.2">
      <c r="A212" s="82" t="s">
        <v>274</v>
      </c>
      <c r="B212" s="86" t="s">
        <v>275</v>
      </c>
      <c r="C212" s="42" t="s">
        <v>19</v>
      </c>
      <c r="D212" s="43">
        <v>1783</v>
      </c>
      <c r="E212" s="85">
        <v>0</v>
      </c>
      <c r="F212" s="44">
        <f t="shared" si="3"/>
        <v>0</v>
      </c>
    </row>
    <row r="213" spans="1:6" x14ac:dyDescent="0.2">
      <c r="A213" s="82" t="s">
        <v>276</v>
      </c>
      <c r="B213" s="86" t="s">
        <v>347</v>
      </c>
      <c r="C213" s="42" t="s">
        <v>19</v>
      </c>
      <c r="D213" s="43">
        <v>103</v>
      </c>
      <c r="E213" s="85">
        <v>0</v>
      </c>
      <c r="F213" s="44">
        <f t="shared" si="3"/>
        <v>0</v>
      </c>
    </row>
    <row r="214" spans="1:6" x14ac:dyDescent="0.2">
      <c r="A214" s="82" t="s">
        <v>280</v>
      </c>
      <c r="B214" s="86" t="s">
        <v>546</v>
      </c>
      <c r="C214" s="42" t="s">
        <v>19</v>
      </c>
      <c r="D214" s="43">
        <v>76</v>
      </c>
      <c r="E214" s="85">
        <v>0</v>
      </c>
      <c r="F214" s="44">
        <f t="shared" si="3"/>
        <v>0</v>
      </c>
    </row>
    <row r="215" spans="1:6" x14ac:dyDescent="0.2">
      <c r="A215" s="82" t="s">
        <v>348</v>
      </c>
      <c r="B215" s="86" t="s">
        <v>349</v>
      </c>
      <c r="C215" s="42" t="s">
        <v>19</v>
      </c>
      <c r="D215" s="43">
        <v>40</v>
      </c>
      <c r="E215" s="85">
        <v>0</v>
      </c>
      <c r="F215" s="44">
        <f t="shared" si="3"/>
        <v>0</v>
      </c>
    </row>
    <row r="216" spans="1:6" x14ac:dyDescent="0.2">
      <c r="A216" s="82" t="s">
        <v>284</v>
      </c>
      <c r="B216" s="86" t="s">
        <v>350</v>
      </c>
      <c r="C216" s="42" t="s">
        <v>303</v>
      </c>
      <c r="D216" s="43">
        <v>3456</v>
      </c>
      <c r="E216" s="85">
        <v>0</v>
      </c>
      <c r="F216" s="44">
        <f t="shared" si="3"/>
        <v>0</v>
      </c>
    </row>
    <row r="217" spans="1:6" x14ac:dyDescent="0.2">
      <c r="A217" s="82" t="s">
        <v>288</v>
      </c>
      <c r="B217" s="86" t="s">
        <v>289</v>
      </c>
      <c r="C217" s="42" t="s">
        <v>306</v>
      </c>
      <c r="D217" s="43">
        <v>501</v>
      </c>
      <c r="E217" s="88">
        <v>0</v>
      </c>
      <c r="F217" s="44">
        <f t="shared" si="3"/>
        <v>0</v>
      </c>
    </row>
    <row r="218" spans="1:6" x14ac:dyDescent="0.2">
      <c r="A218" s="82" t="s">
        <v>290</v>
      </c>
      <c r="B218" s="86" t="s">
        <v>351</v>
      </c>
      <c r="C218" s="42" t="s">
        <v>305</v>
      </c>
      <c r="D218" s="55">
        <v>2</v>
      </c>
      <c r="E218" s="88">
        <v>0</v>
      </c>
      <c r="F218" s="44">
        <f t="shared" si="3"/>
        <v>0</v>
      </c>
    </row>
    <row r="219" spans="1:6" x14ac:dyDescent="0.2">
      <c r="A219" s="82" t="s">
        <v>352</v>
      </c>
      <c r="B219" s="86" t="s">
        <v>353</v>
      </c>
      <c r="C219" s="42" t="s">
        <v>28</v>
      </c>
      <c r="D219" s="43">
        <v>4</v>
      </c>
      <c r="E219" s="85">
        <v>0</v>
      </c>
      <c r="F219" s="44">
        <f t="shared" si="3"/>
        <v>0</v>
      </c>
    </row>
    <row r="220" spans="1:6" x14ac:dyDescent="0.2">
      <c r="A220" s="82" t="s">
        <v>354</v>
      </c>
      <c r="B220" s="86" t="s">
        <v>355</v>
      </c>
      <c r="C220" s="42" t="s">
        <v>19</v>
      </c>
      <c r="D220" s="43">
        <v>920</v>
      </c>
      <c r="E220" s="85">
        <v>0</v>
      </c>
      <c r="F220" s="44">
        <f t="shared" si="3"/>
        <v>0</v>
      </c>
    </row>
    <row r="221" spans="1:6" x14ac:dyDescent="0.2">
      <c r="A221" s="82" t="s">
        <v>356</v>
      </c>
      <c r="B221" s="86" t="s">
        <v>357</v>
      </c>
      <c r="C221" s="42" t="s">
        <v>28</v>
      </c>
      <c r="D221" s="43">
        <v>1</v>
      </c>
      <c r="E221" s="85">
        <v>0</v>
      </c>
      <c r="F221" s="44">
        <f t="shared" si="3"/>
        <v>0</v>
      </c>
    </row>
    <row r="222" spans="1:6" x14ac:dyDescent="0.2">
      <c r="A222" s="82" t="s">
        <v>296</v>
      </c>
      <c r="B222" s="86" t="s">
        <v>547</v>
      </c>
      <c r="C222" s="42" t="s">
        <v>303</v>
      </c>
      <c r="D222" s="43">
        <v>307</v>
      </c>
      <c r="E222" s="84">
        <v>0</v>
      </c>
      <c r="F222" s="44">
        <f t="shared" si="3"/>
        <v>0</v>
      </c>
    </row>
    <row r="223" spans="1:6" x14ac:dyDescent="0.2">
      <c r="A223" s="82" t="s">
        <v>298</v>
      </c>
      <c r="B223" s="86" t="s">
        <v>299</v>
      </c>
      <c r="C223" s="42" t="s">
        <v>19</v>
      </c>
      <c r="D223" s="43">
        <v>920</v>
      </c>
      <c r="E223" s="88">
        <v>0</v>
      </c>
      <c r="F223" s="44">
        <f t="shared" si="3"/>
        <v>0</v>
      </c>
    </row>
    <row r="224" spans="1:6" x14ac:dyDescent="0.2">
      <c r="A224" s="82" t="s">
        <v>358</v>
      </c>
      <c r="B224" s="86" t="s">
        <v>359</v>
      </c>
      <c r="C224" s="42" t="s">
        <v>15</v>
      </c>
      <c r="D224" s="43">
        <v>1</v>
      </c>
      <c r="E224" s="88">
        <v>0</v>
      </c>
      <c r="F224" s="44">
        <f t="shared" si="3"/>
        <v>0</v>
      </c>
    </row>
    <row r="225" spans="1:126" x14ac:dyDescent="0.2">
      <c r="A225" s="82" t="s">
        <v>360</v>
      </c>
      <c r="B225" s="86" t="s">
        <v>361</v>
      </c>
      <c r="C225" s="42" t="s">
        <v>19</v>
      </c>
      <c r="D225" s="43">
        <v>100</v>
      </c>
      <c r="E225" s="88">
        <v>0</v>
      </c>
      <c r="F225" s="44">
        <f t="shared" si="3"/>
        <v>0</v>
      </c>
    </row>
    <row r="226" spans="1:126" x14ac:dyDescent="0.2">
      <c r="A226" s="46" t="s">
        <v>362</v>
      </c>
      <c r="B226" s="86" t="s">
        <v>363</v>
      </c>
      <c r="C226" s="42" t="s">
        <v>28</v>
      </c>
      <c r="D226" s="43">
        <v>20</v>
      </c>
      <c r="E226" s="89">
        <v>0</v>
      </c>
      <c r="F226" s="44">
        <f t="shared" si="3"/>
        <v>0</v>
      </c>
    </row>
    <row r="227" spans="1:126" s="12" customFormat="1" ht="37.5" customHeight="1" x14ac:dyDescent="0.2">
      <c r="A227" s="134" t="s">
        <v>579</v>
      </c>
      <c r="B227" s="135"/>
      <c r="C227" s="135"/>
      <c r="D227" s="135"/>
      <c r="E227" s="135"/>
      <c r="F227" s="35">
        <f>SUM(F175:F226)</f>
        <v>0</v>
      </c>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row>
    <row r="228" spans="1:126" ht="39" customHeight="1" x14ac:dyDescent="0.2">
      <c r="A228" s="131" t="s">
        <v>577</v>
      </c>
      <c r="B228" s="132"/>
      <c r="C228" s="132"/>
      <c r="D228" s="132"/>
      <c r="E228" s="132"/>
      <c r="F228" s="133"/>
    </row>
    <row r="229" spans="1:126" ht="36" x14ac:dyDescent="0.2">
      <c r="A229" s="15" t="s">
        <v>2</v>
      </c>
      <c r="B229" s="13" t="s">
        <v>3</v>
      </c>
      <c r="C229" s="14" t="s">
        <v>12</v>
      </c>
      <c r="D229" s="14" t="s">
        <v>9</v>
      </c>
      <c r="E229" s="27" t="s">
        <v>4</v>
      </c>
      <c r="F229" s="34" t="s">
        <v>13</v>
      </c>
    </row>
    <row r="230" spans="1:126" x14ac:dyDescent="0.2">
      <c r="A230" s="42" t="s">
        <v>26</v>
      </c>
      <c r="B230" s="49" t="s">
        <v>27</v>
      </c>
      <c r="C230" s="42" t="s">
        <v>28</v>
      </c>
      <c r="D230" s="67">
        <v>130</v>
      </c>
      <c r="E230" s="90">
        <v>0</v>
      </c>
      <c r="F230" s="44">
        <f>E230*D230</f>
        <v>0</v>
      </c>
    </row>
    <row r="231" spans="1:126" x14ac:dyDescent="0.2">
      <c r="A231" s="42" t="s">
        <v>166</v>
      </c>
      <c r="B231" s="51" t="s">
        <v>167</v>
      </c>
      <c r="C231" s="42" t="s">
        <v>15</v>
      </c>
      <c r="D231" s="43">
        <v>1</v>
      </c>
      <c r="E231" s="91">
        <v>0</v>
      </c>
      <c r="F231" s="44">
        <f t="shared" ref="F231:F234" si="4">E231*D231</f>
        <v>0</v>
      </c>
    </row>
    <row r="232" spans="1:126" x14ac:dyDescent="0.2">
      <c r="A232" s="42" t="s">
        <v>186</v>
      </c>
      <c r="B232" s="56" t="s">
        <v>364</v>
      </c>
      <c r="C232" s="42" t="s">
        <v>303</v>
      </c>
      <c r="D232" s="43">
        <v>74131</v>
      </c>
      <c r="E232" s="90">
        <v>0</v>
      </c>
      <c r="F232" s="44">
        <f t="shared" si="4"/>
        <v>0</v>
      </c>
    </row>
    <row r="233" spans="1:126" x14ac:dyDescent="0.2">
      <c r="A233" s="42" t="s">
        <v>190</v>
      </c>
      <c r="B233" s="40" t="s">
        <v>365</v>
      </c>
      <c r="C233" s="42" t="s">
        <v>305</v>
      </c>
      <c r="D233" s="55">
        <v>12632.6</v>
      </c>
      <c r="E233" s="90">
        <v>0</v>
      </c>
      <c r="F233" s="44">
        <f t="shared" si="4"/>
        <v>0</v>
      </c>
    </row>
    <row r="234" spans="1:126" x14ac:dyDescent="0.2">
      <c r="A234" s="42" t="s">
        <v>366</v>
      </c>
      <c r="B234" s="40" t="s">
        <v>367</v>
      </c>
      <c r="C234" s="42" t="s">
        <v>28</v>
      </c>
      <c r="D234" s="43">
        <v>66</v>
      </c>
      <c r="E234" s="85">
        <v>0</v>
      </c>
      <c r="F234" s="44">
        <f t="shared" si="4"/>
        <v>0</v>
      </c>
    </row>
    <row r="235" spans="1:126" s="12" customFormat="1" ht="37.5" customHeight="1" x14ac:dyDescent="0.2">
      <c r="A235" s="134" t="s">
        <v>578</v>
      </c>
      <c r="B235" s="135"/>
      <c r="C235" s="135"/>
      <c r="D235" s="135"/>
      <c r="E235" s="155"/>
      <c r="F235" s="35">
        <f>SUM(F230:F234)</f>
        <v>0</v>
      </c>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row>
    <row r="236" spans="1:126" ht="39" customHeight="1" x14ac:dyDescent="0.2">
      <c r="A236" s="131" t="s">
        <v>580</v>
      </c>
      <c r="B236" s="132"/>
      <c r="C236" s="132"/>
      <c r="D236" s="132"/>
      <c r="E236" s="132"/>
      <c r="F236" s="133"/>
    </row>
    <row r="237" spans="1:126" ht="42.2" customHeight="1" x14ac:dyDescent="0.2">
      <c r="A237" s="15" t="s">
        <v>2</v>
      </c>
      <c r="B237" s="13" t="s">
        <v>3</v>
      </c>
      <c r="C237" s="14" t="s">
        <v>12</v>
      </c>
      <c r="D237" s="14" t="s">
        <v>9</v>
      </c>
      <c r="E237" s="27" t="s">
        <v>4</v>
      </c>
      <c r="F237" s="34" t="s">
        <v>13</v>
      </c>
    </row>
    <row r="238" spans="1:126" x14ac:dyDescent="0.2">
      <c r="A238" s="92" t="s">
        <v>581</v>
      </c>
      <c r="B238" s="40" t="s">
        <v>30</v>
      </c>
      <c r="C238" s="52" t="s">
        <v>31</v>
      </c>
      <c r="D238" s="53">
        <v>42</v>
      </c>
      <c r="E238" s="44">
        <v>0</v>
      </c>
      <c r="F238" s="93">
        <f>D238*E238</f>
        <v>0</v>
      </c>
    </row>
    <row r="239" spans="1:126" x14ac:dyDescent="0.2">
      <c r="A239" s="92" t="s">
        <v>368</v>
      </c>
      <c r="B239" s="40" t="s">
        <v>369</v>
      </c>
      <c r="C239" s="52" t="s">
        <v>31</v>
      </c>
      <c r="D239" s="53">
        <v>4</v>
      </c>
      <c r="E239" s="44">
        <v>0</v>
      </c>
      <c r="F239" s="93">
        <f t="shared" ref="F239:F260" si="5">D239*E239</f>
        <v>0</v>
      </c>
    </row>
    <row r="240" spans="1:126" x14ac:dyDescent="0.2">
      <c r="A240" s="92" t="s">
        <v>565</v>
      </c>
      <c r="B240" s="40" t="s">
        <v>566</v>
      </c>
      <c r="C240" s="52" t="s">
        <v>31</v>
      </c>
      <c r="D240" s="53">
        <v>0</v>
      </c>
      <c r="E240" s="44">
        <v>0</v>
      </c>
      <c r="F240" s="93">
        <f t="shared" si="5"/>
        <v>0</v>
      </c>
    </row>
    <row r="241" spans="1:6" x14ac:dyDescent="0.2">
      <c r="A241" s="92" t="s">
        <v>370</v>
      </c>
      <c r="B241" s="40" t="s">
        <v>371</v>
      </c>
      <c r="C241" s="52" t="s">
        <v>31</v>
      </c>
      <c r="D241" s="53">
        <v>9</v>
      </c>
      <c r="E241" s="44">
        <v>0</v>
      </c>
      <c r="F241" s="93">
        <f t="shared" si="5"/>
        <v>0</v>
      </c>
    </row>
    <row r="242" spans="1:6" x14ac:dyDescent="0.2">
      <c r="A242" s="92" t="s">
        <v>372</v>
      </c>
      <c r="B242" s="40" t="s">
        <v>373</v>
      </c>
      <c r="C242" s="52" t="s">
        <v>31</v>
      </c>
      <c r="D242" s="53">
        <v>1</v>
      </c>
      <c r="E242" s="44">
        <v>0</v>
      </c>
      <c r="F242" s="93">
        <f t="shared" si="5"/>
        <v>0</v>
      </c>
    </row>
    <row r="243" spans="1:6" x14ac:dyDescent="0.2">
      <c r="A243" s="92" t="s">
        <v>374</v>
      </c>
      <c r="B243" s="40" t="s">
        <v>375</v>
      </c>
      <c r="C243" s="52" t="s">
        <v>28</v>
      </c>
      <c r="D243" s="53">
        <v>7</v>
      </c>
      <c r="E243" s="44">
        <v>0</v>
      </c>
      <c r="F243" s="93">
        <f t="shared" si="5"/>
        <v>0</v>
      </c>
    </row>
    <row r="244" spans="1:6" x14ac:dyDescent="0.2">
      <c r="A244" s="92" t="s">
        <v>376</v>
      </c>
      <c r="B244" s="40" t="s">
        <v>377</v>
      </c>
      <c r="C244" s="52" t="s">
        <v>28</v>
      </c>
      <c r="D244" s="53">
        <v>10</v>
      </c>
      <c r="E244" s="44">
        <v>0</v>
      </c>
      <c r="F244" s="93">
        <f t="shared" si="5"/>
        <v>0</v>
      </c>
    </row>
    <row r="245" spans="1:6" x14ac:dyDescent="0.2">
      <c r="A245" s="92" t="s">
        <v>378</v>
      </c>
      <c r="B245" s="40" t="s">
        <v>379</v>
      </c>
      <c r="C245" s="42" t="s">
        <v>28</v>
      </c>
      <c r="D245" s="53">
        <v>629</v>
      </c>
      <c r="E245" s="44">
        <v>0</v>
      </c>
      <c r="F245" s="93">
        <f t="shared" si="5"/>
        <v>0</v>
      </c>
    </row>
    <row r="246" spans="1:6" x14ac:dyDescent="0.2">
      <c r="A246" s="92" t="s">
        <v>380</v>
      </c>
      <c r="B246" s="40" t="s">
        <v>381</v>
      </c>
      <c r="C246" s="42" t="s">
        <v>306</v>
      </c>
      <c r="D246" s="53">
        <v>50</v>
      </c>
      <c r="E246" s="44">
        <v>0</v>
      </c>
      <c r="F246" s="93">
        <f t="shared" si="5"/>
        <v>0</v>
      </c>
    </row>
    <row r="247" spans="1:6" x14ac:dyDescent="0.2">
      <c r="A247" s="92" t="s">
        <v>382</v>
      </c>
      <c r="B247" s="40" t="s">
        <v>383</v>
      </c>
      <c r="C247" s="42" t="s">
        <v>19</v>
      </c>
      <c r="D247" s="53">
        <v>1639</v>
      </c>
      <c r="E247" s="44">
        <v>0</v>
      </c>
      <c r="F247" s="93">
        <f t="shared" si="5"/>
        <v>0</v>
      </c>
    </row>
    <row r="248" spans="1:6" x14ac:dyDescent="0.2">
      <c r="A248" s="92" t="s">
        <v>384</v>
      </c>
      <c r="B248" s="40" t="s">
        <v>385</v>
      </c>
      <c r="C248" s="42" t="s">
        <v>19</v>
      </c>
      <c r="D248" s="53">
        <v>228</v>
      </c>
      <c r="E248" s="44">
        <v>0</v>
      </c>
      <c r="F248" s="93">
        <f t="shared" si="5"/>
        <v>0</v>
      </c>
    </row>
    <row r="249" spans="1:6" x14ac:dyDescent="0.2">
      <c r="A249" s="92" t="s">
        <v>386</v>
      </c>
      <c r="B249" s="40" t="s">
        <v>387</v>
      </c>
      <c r="C249" s="42" t="s">
        <v>19</v>
      </c>
      <c r="D249" s="53">
        <v>990</v>
      </c>
      <c r="E249" s="44">
        <v>0</v>
      </c>
      <c r="F249" s="93">
        <f t="shared" si="5"/>
        <v>0</v>
      </c>
    </row>
    <row r="250" spans="1:6" x14ac:dyDescent="0.2">
      <c r="A250" s="92" t="s">
        <v>388</v>
      </c>
      <c r="B250" s="40" t="s">
        <v>389</v>
      </c>
      <c r="C250" s="42" t="s">
        <v>409</v>
      </c>
      <c r="D250" s="94">
        <v>0.35</v>
      </c>
      <c r="E250" s="44">
        <v>0</v>
      </c>
      <c r="F250" s="93">
        <f t="shared" si="5"/>
        <v>0</v>
      </c>
    </row>
    <row r="251" spans="1:6" x14ac:dyDescent="0.2">
      <c r="A251" s="92" t="s">
        <v>390</v>
      </c>
      <c r="B251" s="40" t="s">
        <v>391</v>
      </c>
      <c r="C251" s="42" t="s">
        <v>28</v>
      </c>
      <c r="D251" s="43">
        <v>12</v>
      </c>
      <c r="E251" s="44">
        <v>0</v>
      </c>
      <c r="F251" s="93">
        <f t="shared" si="5"/>
        <v>0</v>
      </c>
    </row>
    <row r="252" spans="1:6" x14ac:dyDescent="0.2">
      <c r="A252" s="92" t="s">
        <v>392</v>
      </c>
      <c r="B252" s="40" t="s">
        <v>393</v>
      </c>
      <c r="C252" s="42" t="s">
        <v>28</v>
      </c>
      <c r="D252" s="43">
        <v>49</v>
      </c>
      <c r="E252" s="44">
        <v>0</v>
      </c>
      <c r="F252" s="93">
        <f t="shared" si="5"/>
        <v>0</v>
      </c>
    </row>
    <row r="253" spans="1:6" x14ac:dyDescent="0.2">
      <c r="A253" s="92" t="s">
        <v>394</v>
      </c>
      <c r="B253" s="40" t="s">
        <v>395</v>
      </c>
      <c r="C253" s="42" t="s">
        <v>19</v>
      </c>
      <c r="D253" s="43">
        <v>311</v>
      </c>
      <c r="E253" s="44">
        <v>0</v>
      </c>
      <c r="F253" s="93">
        <f t="shared" si="5"/>
        <v>0</v>
      </c>
    </row>
    <row r="254" spans="1:6" x14ac:dyDescent="0.2">
      <c r="A254" s="92" t="s">
        <v>396</v>
      </c>
      <c r="B254" s="40" t="s">
        <v>397</v>
      </c>
      <c r="C254" s="42" t="s">
        <v>28</v>
      </c>
      <c r="D254" s="43">
        <v>17</v>
      </c>
      <c r="E254" s="44">
        <v>0</v>
      </c>
      <c r="F254" s="93">
        <f t="shared" si="5"/>
        <v>0</v>
      </c>
    </row>
    <row r="255" spans="1:6" x14ac:dyDescent="0.2">
      <c r="A255" s="92" t="s">
        <v>398</v>
      </c>
      <c r="B255" s="40" t="s">
        <v>399</v>
      </c>
      <c r="C255" s="42" t="s">
        <v>28</v>
      </c>
      <c r="D255" s="43">
        <v>17</v>
      </c>
      <c r="E255" s="44">
        <v>0</v>
      </c>
      <c r="F255" s="93">
        <f t="shared" si="5"/>
        <v>0</v>
      </c>
    </row>
    <row r="256" spans="1:6" x14ac:dyDescent="0.2">
      <c r="A256" s="92" t="s">
        <v>400</v>
      </c>
      <c r="B256" s="40" t="s">
        <v>401</v>
      </c>
      <c r="C256" s="42" t="s">
        <v>409</v>
      </c>
      <c r="D256" s="81">
        <v>2.3159999999999998</v>
      </c>
      <c r="E256" s="44">
        <v>0</v>
      </c>
      <c r="F256" s="93">
        <f t="shared" si="5"/>
        <v>0</v>
      </c>
    </row>
    <row r="257" spans="1:126" x14ac:dyDescent="0.2">
      <c r="A257" s="92" t="s">
        <v>402</v>
      </c>
      <c r="B257" s="40" t="s">
        <v>403</v>
      </c>
      <c r="C257" s="42" t="s">
        <v>409</v>
      </c>
      <c r="D257" s="81">
        <v>0.71799999999999997</v>
      </c>
      <c r="E257" s="44">
        <v>0</v>
      </c>
      <c r="F257" s="93">
        <f t="shared" si="5"/>
        <v>0</v>
      </c>
    </row>
    <row r="258" spans="1:126" x14ac:dyDescent="0.2">
      <c r="A258" s="92" t="s">
        <v>404</v>
      </c>
      <c r="B258" s="40" t="s">
        <v>405</v>
      </c>
      <c r="C258" s="42" t="s">
        <v>409</v>
      </c>
      <c r="D258" s="81">
        <v>1.9950000000000001</v>
      </c>
      <c r="E258" s="44">
        <v>0</v>
      </c>
      <c r="F258" s="93">
        <f t="shared" si="5"/>
        <v>0</v>
      </c>
    </row>
    <row r="259" spans="1:126" x14ac:dyDescent="0.2">
      <c r="A259" s="92" t="s">
        <v>406</v>
      </c>
      <c r="B259" s="40" t="s">
        <v>407</v>
      </c>
      <c r="C259" s="42" t="s">
        <v>409</v>
      </c>
      <c r="D259" s="81">
        <v>6.9000000000000006E-2</v>
      </c>
      <c r="E259" s="44">
        <v>0</v>
      </c>
      <c r="F259" s="93">
        <f t="shared" si="5"/>
        <v>0</v>
      </c>
    </row>
    <row r="260" spans="1:126" x14ac:dyDescent="0.2">
      <c r="A260" s="92" t="s">
        <v>567</v>
      </c>
      <c r="B260" s="40" t="s">
        <v>408</v>
      </c>
      <c r="C260" s="42" t="s">
        <v>409</v>
      </c>
      <c r="D260" s="81">
        <v>1.7000000000000001E-2</v>
      </c>
      <c r="E260" s="44">
        <v>0</v>
      </c>
      <c r="F260" s="93">
        <f t="shared" si="5"/>
        <v>0</v>
      </c>
    </row>
    <row r="261" spans="1:126" s="12" customFormat="1" ht="37.5" customHeight="1" x14ac:dyDescent="0.2">
      <c r="A261" s="134" t="s">
        <v>582</v>
      </c>
      <c r="B261" s="135"/>
      <c r="C261" s="135"/>
      <c r="D261" s="135"/>
      <c r="E261" s="135"/>
      <c r="F261" s="35">
        <f>SUM(F238:F260)</f>
        <v>0</v>
      </c>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row>
    <row r="262" spans="1:126" ht="39" customHeight="1" x14ac:dyDescent="0.2">
      <c r="A262" s="131" t="s">
        <v>583</v>
      </c>
      <c r="B262" s="132"/>
      <c r="C262" s="132"/>
      <c r="D262" s="132"/>
      <c r="E262" s="132"/>
      <c r="F262" s="133"/>
    </row>
    <row r="263" spans="1:126" ht="42.2" customHeight="1" x14ac:dyDescent="0.2">
      <c r="A263" s="15" t="s">
        <v>2</v>
      </c>
      <c r="B263" s="13" t="s">
        <v>3</v>
      </c>
      <c r="C263" s="14" t="s">
        <v>12</v>
      </c>
      <c r="D263" s="14" t="s">
        <v>9</v>
      </c>
      <c r="E263" s="28" t="s">
        <v>4</v>
      </c>
      <c r="F263" s="34" t="s">
        <v>13</v>
      </c>
    </row>
    <row r="264" spans="1:126" x14ac:dyDescent="0.2">
      <c r="A264" s="42" t="s">
        <v>29</v>
      </c>
      <c r="B264" s="49" t="s">
        <v>30</v>
      </c>
      <c r="C264" s="42" t="s">
        <v>31</v>
      </c>
      <c r="D264" s="67">
        <v>42</v>
      </c>
      <c r="E264" s="44">
        <v>0</v>
      </c>
      <c r="F264" s="44">
        <f>E264*D264</f>
        <v>0</v>
      </c>
    </row>
    <row r="265" spans="1:126" x14ac:dyDescent="0.2">
      <c r="A265" s="42" t="s">
        <v>370</v>
      </c>
      <c r="B265" s="40" t="s">
        <v>371</v>
      </c>
      <c r="C265" s="52" t="s">
        <v>31</v>
      </c>
      <c r="D265" s="53">
        <v>56</v>
      </c>
      <c r="E265" s="84">
        <v>0</v>
      </c>
      <c r="F265" s="44">
        <f t="shared" ref="F265:F280" si="6">E265*D265</f>
        <v>0</v>
      </c>
    </row>
    <row r="266" spans="1:126" x14ac:dyDescent="0.2">
      <c r="A266" s="42" t="s">
        <v>374</v>
      </c>
      <c r="B266" s="40" t="s">
        <v>375</v>
      </c>
      <c r="C266" s="52" t="s">
        <v>28</v>
      </c>
      <c r="D266" s="53">
        <v>13</v>
      </c>
      <c r="E266" s="84">
        <v>0</v>
      </c>
      <c r="F266" s="44">
        <f t="shared" si="6"/>
        <v>0</v>
      </c>
    </row>
    <row r="267" spans="1:126" x14ac:dyDescent="0.2">
      <c r="A267" s="42" t="s">
        <v>378</v>
      </c>
      <c r="B267" s="40" t="s">
        <v>379</v>
      </c>
      <c r="C267" s="42" t="s">
        <v>28</v>
      </c>
      <c r="D267" s="53">
        <v>1819</v>
      </c>
      <c r="E267" s="84">
        <v>0</v>
      </c>
      <c r="F267" s="44">
        <f t="shared" si="6"/>
        <v>0</v>
      </c>
    </row>
    <row r="268" spans="1:126" x14ac:dyDescent="0.2">
      <c r="A268" s="42" t="s">
        <v>380</v>
      </c>
      <c r="B268" s="40" t="s">
        <v>381</v>
      </c>
      <c r="C268" s="42" t="s">
        <v>306</v>
      </c>
      <c r="D268" s="53">
        <v>70</v>
      </c>
      <c r="E268" s="84">
        <v>0</v>
      </c>
      <c r="F268" s="44">
        <f t="shared" si="6"/>
        <v>0</v>
      </c>
    </row>
    <row r="269" spans="1:126" x14ac:dyDescent="0.2">
      <c r="A269" s="42" t="s">
        <v>410</v>
      </c>
      <c r="B269" s="40" t="s">
        <v>411</v>
      </c>
      <c r="C269" s="42" t="s">
        <v>15</v>
      </c>
      <c r="D269" s="53">
        <v>1</v>
      </c>
      <c r="E269" s="84">
        <v>0</v>
      </c>
      <c r="F269" s="44">
        <f t="shared" si="6"/>
        <v>0</v>
      </c>
    </row>
    <row r="270" spans="1:126" x14ac:dyDescent="0.2">
      <c r="A270" s="42" t="s">
        <v>382</v>
      </c>
      <c r="B270" s="40" t="s">
        <v>383</v>
      </c>
      <c r="C270" s="42" t="s">
        <v>19</v>
      </c>
      <c r="D270" s="53">
        <v>2025</v>
      </c>
      <c r="E270" s="84">
        <v>0</v>
      </c>
      <c r="F270" s="44">
        <f t="shared" si="6"/>
        <v>0</v>
      </c>
    </row>
    <row r="271" spans="1:126" x14ac:dyDescent="0.2">
      <c r="A271" s="42" t="s">
        <v>384</v>
      </c>
      <c r="B271" s="40" t="s">
        <v>385</v>
      </c>
      <c r="C271" s="42" t="s">
        <v>19</v>
      </c>
      <c r="D271" s="53">
        <v>1149</v>
      </c>
      <c r="E271" s="84">
        <v>0</v>
      </c>
      <c r="F271" s="44">
        <f t="shared" si="6"/>
        <v>0</v>
      </c>
    </row>
    <row r="272" spans="1:126" x14ac:dyDescent="0.2">
      <c r="A272" s="42" t="s">
        <v>386</v>
      </c>
      <c r="B272" s="40" t="s">
        <v>387</v>
      </c>
      <c r="C272" s="42" t="s">
        <v>19</v>
      </c>
      <c r="D272" s="94">
        <v>60</v>
      </c>
      <c r="E272" s="84">
        <v>0</v>
      </c>
      <c r="F272" s="44">
        <f t="shared" si="6"/>
        <v>0</v>
      </c>
    </row>
    <row r="273" spans="1:126" x14ac:dyDescent="0.2">
      <c r="A273" s="42" t="s">
        <v>388</v>
      </c>
      <c r="B273" s="40" t="s">
        <v>389</v>
      </c>
      <c r="C273" s="42" t="s">
        <v>409</v>
      </c>
      <c r="D273" s="94">
        <v>0.44</v>
      </c>
      <c r="E273" s="84">
        <v>0</v>
      </c>
      <c r="F273" s="44">
        <f t="shared" si="6"/>
        <v>0</v>
      </c>
    </row>
    <row r="274" spans="1:126" x14ac:dyDescent="0.2">
      <c r="A274" s="42" t="s">
        <v>390</v>
      </c>
      <c r="B274" s="40" t="s">
        <v>391</v>
      </c>
      <c r="C274" s="42" t="s">
        <v>28</v>
      </c>
      <c r="D274" s="43">
        <v>4</v>
      </c>
      <c r="E274" s="84">
        <v>0</v>
      </c>
      <c r="F274" s="44">
        <f t="shared" si="6"/>
        <v>0</v>
      </c>
    </row>
    <row r="275" spans="1:126" x14ac:dyDescent="0.2">
      <c r="A275" s="42" t="s">
        <v>392</v>
      </c>
      <c r="B275" s="40" t="s">
        <v>393</v>
      </c>
      <c r="C275" s="42" t="s">
        <v>28</v>
      </c>
      <c r="D275" s="43">
        <v>105</v>
      </c>
      <c r="E275" s="84">
        <v>0</v>
      </c>
      <c r="F275" s="44">
        <f t="shared" si="6"/>
        <v>0</v>
      </c>
    </row>
    <row r="276" spans="1:126" x14ac:dyDescent="0.2">
      <c r="A276" s="42" t="s">
        <v>396</v>
      </c>
      <c r="B276" s="40" t="s">
        <v>397</v>
      </c>
      <c r="C276" s="42" t="s">
        <v>28</v>
      </c>
      <c r="D276" s="43">
        <v>67</v>
      </c>
      <c r="E276" s="44">
        <v>0</v>
      </c>
      <c r="F276" s="44">
        <f t="shared" si="6"/>
        <v>0</v>
      </c>
    </row>
    <row r="277" spans="1:126" x14ac:dyDescent="0.2">
      <c r="A277" s="42" t="s">
        <v>398</v>
      </c>
      <c r="B277" s="40" t="s">
        <v>399</v>
      </c>
      <c r="C277" s="42" t="s">
        <v>28</v>
      </c>
      <c r="D277" s="43">
        <v>67</v>
      </c>
      <c r="E277" s="44">
        <v>0</v>
      </c>
      <c r="F277" s="44">
        <f t="shared" si="6"/>
        <v>0</v>
      </c>
    </row>
    <row r="278" spans="1:126" x14ac:dyDescent="0.2">
      <c r="A278" s="42" t="s">
        <v>400</v>
      </c>
      <c r="B278" s="40" t="s">
        <v>401</v>
      </c>
      <c r="C278" s="42" t="s">
        <v>409</v>
      </c>
      <c r="D278" s="81">
        <v>10.039</v>
      </c>
      <c r="E278" s="44">
        <v>0</v>
      </c>
      <c r="F278" s="44">
        <f t="shared" si="6"/>
        <v>0</v>
      </c>
    </row>
    <row r="279" spans="1:126" x14ac:dyDescent="0.2">
      <c r="A279" s="42" t="s">
        <v>402</v>
      </c>
      <c r="B279" s="40" t="s">
        <v>403</v>
      </c>
      <c r="C279" s="42" t="s">
        <v>409</v>
      </c>
      <c r="D279" s="81">
        <v>6.58</v>
      </c>
      <c r="E279" s="44">
        <v>0</v>
      </c>
      <c r="F279" s="44">
        <f t="shared" si="6"/>
        <v>0</v>
      </c>
    </row>
    <row r="280" spans="1:126" x14ac:dyDescent="0.2">
      <c r="A280" s="42" t="s">
        <v>404</v>
      </c>
      <c r="B280" s="40" t="s">
        <v>405</v>
      </c>
      <c r="C280" s="42" t="s">
        <v>409</v>
      </c>
      <c r="D280" s="81">
        <v>6.657</v>
      </c>
      <c r="E280" s="44">
        <v>0</v>
      </c>
      <c r="F280" s="44">
        <f t="shared" si="6"/>
        <v>0</v>
      </c>
    </row>
    <row r="281" spans="1:126" s="12" customFormat="1" ht="37.5" customHeight="1" x14ac:dyDescent="0.2">
      <c r="A281" s="134" t="s">
        <v>584</v>
      </c>
      <c r="B281" s="135"/>
      <c r="C281" s="135"/>
      <c r="D281" s="135"/>
      <c r="E281" s="135"/>
      <c r="F281" s="35">
        <f>SUM(F264:F280)</f>
        <v>0</v>
      </c>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row>
    <row r="282" spans="1:126" ht="39" customHeight="1" x14ac:dyDescent="0.2">
      <c r="A282" s="131" t="s">
        <v>585</v>
      </c>
      <c r="B282" s="132"/>
      <c r="C282" s="132"/>
      <c r="D282" s="132"/>
      <c r="E282" s="132"/>
      <c r="F282" s="133"/>
    </row>
    <row r="283" spans="1:126" ht="42.2" customHeight="1" x14ac:dyDescent="0.2">
      <c r="A283" s="15" t="s">
        <v>2</v>
      </c>
      <c r="B283" s="13" t="s">
        <v>3</v>
      </c>
      <c r="C283" s="14" t="s">
        <v>12</v>
      </c>
      <c r="D283" s="14" t="s">
        <v>9</v>
      </c>
      <c r="E283" s="27" t="s">
        <v>4</v>
      </c>
      <c r="F283" s="34" t="s">
        <v>13</v>
      </c>
    </row>
    <row r="284" spans="1:126" x14ac:dyDescent="0.2">
      <c r="A284" s="42" t="s">
        <v>29</v>
      </c>
      <c r="B284" s="40" t="s">
        <v>30</v>
      </c>
      <c r="C284" s="42" t="s">
        <v>31</v>
      </c>
      <c r="D284" s="43">
        <v>36</v>
      </c>
      <c r="E284" s="95">
        <v>0</v>
      </c>
      <c r="F284" s="44">
        <f>E284*D284</f>
        <v>0</v>
      </c>
    </row>
    <row r="285" spans="1:126" x14ac:dyDescent="0.2">
      <c r="A285" s="42" t="s">
        <v>368</v>
      </c>
      <c r="B285" s="40" t="s">
        <v>369</v>
      </c>
      <c r="C285" s="42" t="s">
        <v>31</v>
      </c>
      <c r="D285" s="43">
        <v>3</v>
      </c>
      <c r="E285" s="85">
        <v>0</v>
      </c>
      <c r="F285" s="44">
        <f t="shared" ref="F285:F303" si="7">E285*D285</f>
        <v>0</v>
      </c>
    </row>
    <row r="286" spans="1:126" x14ac:dyDescent="0.2">
      <c r="A286" s="42" t="s">
        <v>412</v>
      </c>
      <c r="B286" s="40" t="s">
        <v>413</v>
      </c>
      <c r="C286" s="42" t="s">
        <v>31</v>
      </c>
      <c r="D286" s="43">
        <v>5</v>
      </c>
      <c r="E286" s="85">
        <v>0</v>
      </c>
      <c r="F286" s="44">
        <f t="shared" si="7"/>
        <v>0</v>
      </c>
    </row>
    <row r="287" spans="1:126" x14ac:dyDescent="0.2">
      <c r="A287" s="42" t="s">
        <v>370</v>
      </c>
      <c r="B287" s="40" t="s">
        <v>414</v>
      </c>
      <c r="C287" s="42" t="s">
        <v>31</v>
      </c>
      <c r="D287" s="43">
        <v>39</v>
      </c>
      <c r="E287" s="85">
        <v>0</v>
      </c>
      <c r="F287" s="44">
        <f t="shared" si="7"/>
        <v>0</v>
      </c>
    </row>
    <row r="288" spans="1:126" x14ac:dyDescent="0.2">
      <c r="A288" s="42" t="s">
        <v>372</v>
      </c>
      <c r="B288" s="40" t="s">
        <v>415</v>
      </c>
      <c r="C288" s="42" t="s">
        <v>31</v>
      </c>
      <c r="D288" s="43">
        <v>2</v>
      </c>
      <c r="E288" s="85">
        <v>0</v>
      </c>
      <c r="F288" s="44">
        <f t="shared" si="7"/>
        <v>0</v>
      </c>
    </row>
    <row r="289" spans="1:6" x14ac:dyDescent="0.2">
      <c r="A289" s="42" t="s">
        <v>416</v>
      </c>
      <c r="B289" s="40" t="s">
        <v>417</v>
      </c>
      <c r="C289" s="42" t="s">
        <v>31</v>
      </c>
      <c r="D289" s="43">
        <v>1</v>
      </c>
      <c r="E289" s="85">
        <v>0</v>
      </c>
      <c r="F289" s="44">
        <f t="shared" si="7"/>
        <v>0</v>
      </c>
    </row>
    <row r="290" spans="1:6" x14ac:dyDescent="0.2">
      <c r="A290" s="42" t="s">
        <v>418</v>
      </c>
      <c r="B290" s="40" t="s">
        <v>419</v>
      </c>
      <c r="C290" s="42" t="s">
        <v>31</v>
      </c>
      <c r="D290" s="43">
        <v>2</v>
      </c>
      <c r="E290" s="85">
        <v>0</v>
      </c>
      <c r="F290" s="44">
        <f t="shared" si="7"/>
        <v>0</v>
      </c>
    </row>
    <row r="291" spans="1:6" x14ac:dyDescent="0.2">
      <c r="A291" s="42" t="s">
        <v>374</v>
      </c>
      <c r="B291" s="40" t="s">
        <v>375</v>
      </c>
      <c r="C291" s="42" t="s">
        <v>28</v>
      </c>
      <c r="D291" s="43">
        <v>9</v>
      </c>
      <c r="E291" s="85">
        <v>0</v>
      </c>
      <c r="F291" s="44">
        <f t="shared" si="7"/>
        <v>0</v>
      </c>
    </row>
    <row r="292" spans="1:6" x14ac:dyDescent="0.2">
      <c r="A292" s="42" t="s">
        <v>378</v>
      </c>
      <c r="B292" s="40" t="s">
        <v>379</v>
      </c>
      <c r="C292" s="42" t="s">
        <v>28</v>
      </c>
      <c r="D292" s="43">
        <f>971+111</f>
        <v>1082</v>
      </c>
      <c r="E292" s="85">
        <v>0</v>
      </c>
      <c r="F292" s="44">
        <f t="shared" si="7"/>
        <v>0</v>
      </c>
    </row>
    <row r="293" spans="1:6" x14ac:dyDescent="0.2">
      <c r="A293" s="42" t="s">
        <v>410</v>
      </c>
      <c r="B293" s="40" t="s">
        <v>411</v>
      </c>
      <c r="C293" s="42" t="s">
        <v>15</v>
      </c>
      <c r="D293" s="43">
        <v>1</v>
      </c>
      <c r="E293" s="85">
        <v>0</v>
      </c>
      <c r="F293" s="44">
        <f t="shared" si="7"/>
        <v>0</v>
      </c>
    </row>
    <row r="294" spans="1:6" x14ac:dyDescent="0.2">
      <c r="A294" s="42" t="s">
        <v>380</v>
      </c>
      <c r="B294" s="40" t="s">
        <v>420</v>
      </c>
      <c r="C294" s="42" t="s">
        <v>306</v>
      </c>
      <c r="D294" s="43">
        <v>73</v>
      </c>
      <c r="E294" s="85">
        <v>0</v>
      </c>
      <c r="F294" s="44">
        <f t="shared" si="7"/>
        <v>0</v>
      </c>
    </row>
    <row r="295" spans="1:6" x14ac:dyDescent="0.2">
      <c r="A295" s="42" t="s">
        <v>382</v>
      </c>
      <c r="B295" s="40" t="s">
        <v>421</v>
      </c>
      <c r="C295" s="42" t="s">
        <v>19</v>
      </c>
      <c r="D295" s="43">
        <v>3250</v>
      </c>
      <c r="E295" s="85">
        <v>0</v>
      </c>
      <c r="F295" s="44">
        <f t="shared" si="7"/>
        <v>0</v>
      </c>
    </row>
    <row r="296" spans="1:6" x14ac:dyDescent="0.2">
      <c r="A296" s="42" t="s">
        <v>384</v>
      </c>
      <c r="B296" s="40" t="s">
        <v>422</v>
      </c>
      <c r="C296" s="42" t="s">
        <v>19</v>
      </c>
      <c r="D296" s="43">
        <v>33</v>
      </c>
      <c r="E296" s="85">
        <v>0</v>
      </c>
      <c r="F296" s="44">
        <f t="shared" si="7"/>
        <v>0</v>
      </c>
    </row>
    <row r="297" spans="1:6" x14ac:dyDescent="0.2">
      <c r="A297" s="42" t="s">
        <v>386</v>
      </c>
      <c r="B297" s="40" t="s">
        <v>423</v>
      </c>
      <c r="C297" s="42" t="s">
        <v>19</v>
      </c>
      <c r="D297" s="43">
        <v>761</v>
      </c>
      <c r="E297" s="85">
        <v>0</v>
      </c>
      <c r="F297" s="44">
        <f t="shared" si="7"/>
        <v>0</v>
      </c>
    </row>
    <row r="298" spans="1:6" x14ac:dyDescent="0.2">
      <c r="A298" s="42" t="s">
        <v>388</v>
      </c>
      <c r="B298" s="40" t="s">
        <v>424</v>
      </c>
      <c r="C298" s="42" t="s">
        <v>409</v>
      </c>
      <c r="D298" s="81">
        <v>0.31</v>
      </c>
      <c r="E298" s="85">
        <v>0</v>
      </c>
      <c r="F298" s="44">
        <f t="shared" si="7"/>
        <v>0</v>
      </c>
    </row>
    <row r="299" spans="1:6" x14ac:dyDescent="0.2">
      <c r="A299" s="42" t="s">
        <v>390</v>
      </c>
      <c r="B299" s="40" t="s">
        <v>425</v>
      </c>
      <c r="C299" s="42" t="s">
        <v>28</v>
      </c>
      <c r="D299" s="43">
        <v>4</v>
      </c>
      <c r="E299" s="85">
        <v>0</v>
      </c>
      <c r="F299" s="44">
        <f t="shared" si="7"/>
        <v>0</v>
      </c>
    </row>
    <row r="300" spans="1:6" x14ac:dyDescent="0.2">
      <c r="A300" s="42" t="s">
        <v>392</v>
      </c>
      <c r="B300" s="40" t="s">
        <v>426</v>
      </c>
      <c r="C300" s="42" t="s">
        <v>28</v>
      </c>
      <c r="D300" s="43">
        <v>71</v>
      </c>
      <c r="E300" s="85">
        <v>0</v>
      </c>
      <c r="F300" s="44">
        <f t="shared" si="7"/>
        <v>0</v>
      </c>
    </row>
    <row r="301" spans="1:6" x14ac:dyDescent="0.2">
      <c r="A301" s="42" t="s">
        <v>394</v>
      </c>
      <c r="B301" s="40" t="s">
        <v>427</v>
      </c>
      <c r="C301" s="42" t="s">
        <v>19</v>
      </c>
      <c r="D301" s="43">
        <v>87</v>
      </c>
      <c r="E301" s="85">
        <v>0</v>
      </c>
      <c r="F301" s="44">
        <f t="shared" si="7"/>
        <v>0</v>
      </c>
    </row>
    <row r="302" spans="1:6" x14ac:dyDescent="0.2">
      <c r="A302" s="42" t="s">
        <v>428</v>
      </c>
      <c r="B302" s="40" t="s">
        <v>429</v>
      </c>
      <c r="C302" s="42" t="s">
        <v>409</v>
      </c>
      <c r="D302" s="81">
        <v>1.9E-2</v>
      </c>
      <c r="E302" s="85">
        <v>0</v>
      </c>
      <c r="F302" s="44">
        <f t="shared" si="7"/>
        <v>0</v>
      </c>
    </row>
    <row r="303" spans="1:6" x14ac:dyDescent="0.2">
      <c r="A303" s="42" t="s">
        <v>430</v>
      </c>
      <c r="B303" s="40" t="s">
        <v>431</v>
      </c>
      <c r="C303" s="42" t="s">
        <v>19</v>
      </c>
      <c r="D303" s="43">
        <v>1369</v>
      </c>
      <c r="E303" s="85">
        <v>0</v>
      </c>
      <c r="F303" s="44">
        <f t="shared" si="7"/>
        <v>0</v>
      </c>
    </row>
    <row r="304" spans="1:6" x14ac:dyDescent="0.2">
      <c r="A304" s="42" t="s">
        <v>396</v>
      </c>
      <c r="B304" s="40" t="s">
        <v>432</v>
      </c>
      <c r="C304" s="42" t="s">
        <v>28</v>
      </c>
      <c r="D304" s="43">
        <v>19</v>
      </c>
      <c r="E304" s="85">
        <v>0</v>
      </c>
      <c r="F304" s="44">
        <f t="shared" ref="F304:F309" si="8">E304*D304</f>
        <v>0</v>
      </c>
    </row>
    <row r="305" spans="1:126" x14ac:dyDescent="0.2">
      <c r="A305" s="42" t="s">
        <v>398</v>
      </c>
      <c r="B305" s="40" t="s">
        <v>433</v>
      </c>
      <c r="C305" s="42" t="s">
        <v>28</v>
      </c>
      <c r="D305" s="43">
        <v>19</v>
      </c>
      <c r="E305" s="85">
        <v>0</v>
      </c>
      <c r="F305" s="44">
        <f t="shared" si="8"/>
        <v>0</v>
      </c>
    </row>
    <row r="306" spans="1:126" x14ac:dyDescent="0.2">
      <c r="A306" s="42" t="s">
        <v>400</v>
      </c>
      <c r="B306" s="40" t="s">
        <v>434</v>
      </c>
      <c r="C306" s="42" t="s">
        <v>409</v>
      </c>
      <c r="D306" s="81">
        <v>3.532</v>
      </c>
      <c r="E306" s="85">
        <v>0</v>
      </c>
      <c r="F306" s="44">
        <f t="shared" si="8"/>
        <v>0</v>
      </c>
    </row>
    <row r="307" spans="1:126" x14ac:dyDescent="0.2">
      <c r="A307" s="42" t="s">
        <v>402</v>
      </c>
      <c r="B307" s="40" t="s">
        <v>435</v>
      </c>
      <c r="C307" s="42" t="s">
        <v>409</v>
      </c>
      <c r="D307" s="81">
        <v>2.7730000000000001</v>
      </c>
      <c r="E307" s="85">
        <v>0</v>
      </c>
      <c r="F307" s="44">
        <f t="shared" si="8"/>
        <v>0</v>
      </c>
    </row>
    <row r="308" spans="1:126" x14ac:dyDescent="0.2">
      <c r="A308" s="42" t="s">
        <v>436</v>
      </c>
      <c r="B308" s="40" t="s">
        <v>437</v>
      </c>
      <c r="C308" s="42" t="s">
        <v>409</v>
      </c>
      <c r="D308" s="81">
        <v>3.5000000000000003E-2</v>
      </c>
      <c r="E308" s="85">
        <v>0</v>
      </c>
      <c r="F308" s="44">
        <f t="shared" si="8"/>
        <v>0</v>
      </c>
    </row>
    <row r="309" spans="1:126" x14ac:dyDescent="0.2">
      <c r="A309" s="42" t="s">
        <v>404</v>
      </c>
      <c r="B309" s="40" t="s">
        <v>438</v>
      </c>
      <c r="C309" s="42" t="s">
        <v>409</v>
      </c>
      <c r="D309" s="81">
        <v>1.3460000000000001</v>
      </c>
      <c r="E309" s="85">
        <v>0</v>
      </c>
      <c r="F309" s="44">
        <f t="shared" si="8"/>
        <v>0</v>
      </c>
    </row>
    <row r="310" spans="1:126" s="12" customFormat="1" ht="37.5" customHeight="1" x14ac:dyDescent="0.2">
      <c r="A310" s="134" t="s">
        <v>586</v>
      </c>
      <c r="B310" s="135"/>
      <c r="C310" s="135"/>
      <c r="D310" s="135"/>
      <c r="E310" s="135"/>
      <c r="F310" s="35">
        <f>SUM(F284:F309)</f>
        <v>0</v>
      </c>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row>
    <row r="311" spans="1:126" ht="39" customHeight="1" x14ac:dyDescent="0.2">
      <c r="A311" s="131" t="s">
        <v>587</v>
      </c>
      <c r="B311" s="132"/>
      <c r="C311" s="132"/>
      <c r="D311" s="132"/>
      <c r="E311" s="132"/>
      <c r="F311" s="133"/>
    </row>
    <row r="312" spans="1:126" ht="42.2" customHeight="1" x14ac:dyDescent="0.2">
      <c r="A312" s="15" t="s">
        <v>2</v>
      </c>
      <c r="B312" s="13" t="s">
        <v>3</v>
      </c>
      <c r="C312" s="14" t="s">
        <v>12</v>
      </c>
      <c r="D312" s="14" t="s">
        <v>9</v>
      </c>
      <c r="E312" s="27">
        <v>0</v>
      </c>
      <c r="F312" s="34" t="s">
        <v>13</v>
      </c>
    </row>
    <row r="313" spans="1:126" x14ac:dyDescent="0.2">
      <c r="A313" s="42">
        <v>1</v>
      </c>
      <c r="B313" s="49" t="s">
        <v>34</v>
      </c>
      <c r="C313" s="42" t="s">
        <v>19</v>
      </c>
      <c r="D313" s="67">
        <v>1680</v>
      </c>
      <c r="E313" s="84">
        <v>0</v>
      </c>
      <c r="F313" s="44">
        <f>E313*D313</f>
        <v>0</v>
      </c>
    </row>
    <row r="314" spans="1:126" x14ac:dyDescent="0.2">
      <c r="A314" s="42">
        <f>A313+1</f>
        <v>2</v>
      </c>
      <c r="B314" s="40" t="s">
        <v>439</v>
      </c>
      <c r="C314" s="42" t="s">
        <v>19</v>
      </c>
      <c r="D314" s="43">
        <v>230</v>
      </c>
      <c r="E314" s="84">
        <v>0</v>
      </c>
      <c r="F314" s="44">
        <f t="shared" ref="F314:F341" si="9">E314*D314</f>
        <v>0</v>
      </c>
    </row>
    <row r="315" spans="1:126" x14ac:dyDescent="0.2">
      <c r="A315" s="42">
        <f>A314+1</f>
        <v>3</v>
      </c>
      <c r="B315" s="40" t="s">
        <v>440</v>
      </c>
      <c r="C315" s="42" t="s">
        <v>19</v>
      </c>
      <c r="D315" s="53">
        <v>1920</v>
      </c>
      <c r="E315" s="84">
        <v>0</v>
      </c>
      <c r="F315" s="44">
        <f t="shared" si="9"/>
        <v>0</v>
      </c>
    </row>
    <row r="316" spans="1:126" x14ac:dyDescent="0.2">
      <c r="A316" s="42">
        <f t="shared" ref="A316:A342" si="10">A315+1</f>
        <v>4</v>
      </c>
      <c r="B316" s="40" t="s">
        <v>441</v>
      </c>
      <c r="C316" s="42" t="s">
        <v>19</v>
      </c>
      <c r="D316" s="43">
        <v>55</v>
      </c>
      <c r="E316" s="84">
        <v>0</v>
      </c>
      <c r="F316" s="44">
        <f t="shared" si="9"/>
        <v>0</v>
      </c>
    </row>
    <row r="317" spans="1:126" x14ac:dyDescent="0.2">
      <c r="A317" s="42">
        <f t="shared" si="10"/>
        <v>5</v>
      </c>
      <c r="B317" s="40" t="s">
        <v>442</v>
      </c>
      <c r="C317" s="42" t="s">
        <v>19</v>
      </c>
      <c r="D317" s="43">
        <v>378</v>
      </c>
      <c r="E317" s="96">
        <v>0</v>
      </c>
      <c r="F317" s="44">
        <f t="shared" si="9"/>
        <v>0</v>
      </c>
    </row>
    <row r="318" spans="1:126" x14ac:dyDescent="0.2">
      <c r="A318" s="42">
        <f t="shared" si="10"/>
        <v>6</v>
      </c>
      <c r="B318" s="40" t="s">
        <v>443</v>
      </c>
      <c r="C318" s="42" t="s">
        <v>19</v>
      </c>
      <c r="D318" s="43">
        <v>45</v>
      </c>
      <c r="E318" s="84">
        <v>0</v>
      </c>
      <c r="F318" s="44">
        <f t="shared" si="9"/>
        <v>0</v>
      </c>
    </row>
    <row r="319" spans="1:126" x14ac:dyDescent="0.2">
      <c r="A319" s="42">
        <f t="shared" si="10"/>
        <v>7</v>
      </c>
      <c r="B319" s="40" t="s">
        <v>444</v>
      </c>
      <c r="C319" s="42" t="s">
        <v>28</v>
      </c>
      <c r="D319" s="43">
        <v>6</v>
      </c>
      <c r="E319" s="84">
        <v>0</v>
      </c>
      <c r="F319" s="44">
        <f t="shared" si="9"/>
        <v>0</v>
      </c>
    </row>
    <row r="320" spans="1:126" x14ac:dyDescent="0.2">
      <c r="A320" s="42">
        <f t="shared" si="10"/>
        <v>8</v>
      </c>
      <c r="B320" s="40" t="s">
        <v>445</v>
      </c>
      <c r="C320" s="42" t="s">
        <v>28</v>
      </c>
      <c r="D320" s="43">
        <v>1</v>
      </c>
      <c r="E320" s="84">
        <v>0</v>
      </c>
      <c r="F320" s="44">
        <f t="shared" si="9"/>
        <v>0</v>
      </c>
    </row>
    <row r="321" spans="1:6" x14ac:dyDescent="0.2">
      <c r="A321" s="42">
        <f t="shared" si="10"/>
        <v>9</v>
      </c>
      <c r="B321" s="40" t="s">
        <v>446</v>
      </c>
      <c r="C321" s="42" t="s">
        <v>28</v>
      </c>
      <c r="D321" s="43">
        <v>1</v>
      </c>
      <c r="E321" s="84">
        <v>0</v>
      </c>
      <c r="F321" s="44">
        <f t="shared" si="9"/>
        <v>0</v>
      </c>
    </row>
    <row r="322" spans="1:6" x14ac:dyDescent="0.2">
      <c r="A322" s="42">
        <f t="shared" si="10"/>
        <v>10</v>
      </c>
      <c r="B322" s="40" t="s">
        <v>447</v>
      </c>
      <c r="C322" s="42" t="s">
        <v>28</v>
      </c>
      <c r="D322" s="43">
        <v>1</v>
      </c>
      <c r="E322" s="84">
        <v>0</v>
      </c>
      <c r="F322" s="44">
        <f t="shared" si="9"/>
        <v>0</v>
      </c>
    </row>
    <row r="323" spans="1:6" x14ac:dyDescent="0.2">
      <c r="A323" s="42">
        <f t="shared" si="10"/>
        <v>11</v>
      </c>
      <c r="B323" s="40" t="s">
        <v>448</v>
      </c>
      <c r="C323" s="42" t="s">
        <v>28</v>
      </c>
      <c r="D323" s="43">
        <v>1</v>
      </c>
      <c r="E323" s="84">
        <v>0</v>
      </c>
      <c r="F323" s="44">
        <f t="shared" si="9"/>
        <v>0</v>
      </c>
    </row>
    <row r="324" spans="1:6" x14ac:dyDescent="0.2">
      <c r="A324" s="42">
        <f t="shared" si="10"/>
        <v>12</v>
      </c>
      <c r="B324" s="51" t="s">
        <v>449</v>
      </c>
      <c r="C324" s="42" t="s">
        <v>28</v>
      </c>
      <c r="D324" s="43">
        <v>2</v>
      </c>
      <c r="E324" s="84">
        <v>0</v>
      </c>
      <c r="F324" s="44">
        <f t="shared" si="9"/>
        <v>0</v>
      </c>
    </row>
    <row r="325" spans="1:6" x14ac:dyDescent="0.2">
      <c r="A325" s="42">
        <f t="shared" si="10"/>
        <v>13</v>
      </c>
      <c r="B325" s="51" t="s">
        <v>450</v>
      </c>
      <c r="C325" s="42" t="s">
        <v>28</v>
      </c>
      <c r="D325" s="43">
        <v>2</v>
      </c>
      <c r="E325" s="84">
        <v>0</v>
      </c>
      <c r="F325" s="44">
        <f t="shared" si="9"/>
        <v>0</v>
      </c>
    </row>
    <row r="326" spans="1:6" x14ac:dyDescent="0.2">
      <c r="A326" s="42">
        <f t="shared" si="10"/>
        <v>14</v>
      </c>
      <c r="B326" s="51" t="s">
        <v>451</v>
      </c>
      <c r="C326" s="42" t="s">
        <v>28</v>
      </c>
      <c r="D326" s="43">
        <v>2</v>
      </c>
      <c r="E326" s="84">
        <v>0</v>
      </c>
      <c r="F326" s="44">
        <f t="shared" si="9"/>
        <v>0</v>
      </c>
    </row>
    <row r="327" spans="1:6" x14ac:dyDescent="0.2">
      <c r="A327" s="42">
        <f t="shared" si="10"/>
        <v>15</v>
      </c>
      <c r="B327" s="40" t="s">
        <v>452</v>
      </c>
      <c r="C327" s="42" t="s">
        <v>28</v>
      </c>
      <c r="D327" s="43">
        <v>2</v>
      </c>
      <c r="E327" s="84">
        <v>0</v>
      </c>
      <c r="F327" s="44">
        <f t="shared" si="9"/>
        <v>0</v>
      </c>
    </row>
    <row r="328" spans="1:6" x14ac:dyDescent="0.2">
      <c r="A328" s="42">
        <f t="shared" si="10"/>
        <v>16</v>
      </c>
      <c r="B328" s="40" t="s">
        <v>453</v>
      </c>
      <c r="C328" s="42" t="s">
        <v>28</v>
      </c>
      <c r="D328" s="43">
        <v>6</v>
      </c>
      <c r="E328" s="84">
        <v>0</v>
      </c>
      <c r="F328" s="44">
        <f t="shared" si="9"/>
        <v>0</v>
      </c>
    </row>
    <row r="329" spans="1:6" x14ac:dyDescent="0.2">
      <c r="A329" s="42">
        <f t="shared" si="10"/>
        <v>17</v>
      </c>
      <c r="B329" s="40" t="s">
        <v>454</v>
      </c>
      <c r="C329" s="42" t="s">
        <v>28</v>
      </c>
      <c r="D329" s="43">
        <v>6</v>
      </c>
      <c r="E329" s="84">
        <v>0</v>
      </c>
      <c r="F329" s="44">
        <f t="shared" si="9"/>
        <v>0</v>
      </c>
    </row>
    <row r="330" spans="1:6" x14ac:dyDescent="0.2">
      <c r="A330" s="42">
        <f>A329+1</f>
        <v>18</v>
      </c>
      <c r="B330" s="40" t="s">
        <v>455</v>
      </c>
      <c r="C330" s="42" t="s">
        <v>28</v>
      </c>
      <c r="D330" s="43">
        <v>2</v>
      </c>
      <c r="E330" s="84">
        <v>0</v>
      </c>
      <c r="F330" s="44">
        <f t="shared" si="9"/>
        <v>0</v>
      </c>
    </row>
    <row r="331" spans="1:6" x14ac:dyDescent="0.2">
      <c r="A331" s="42">
        <f>A330+1</f>
        <v>19</v>
      </c>
      <c r="B331" s="40" t="s">
        <v>456</v>
      </c>
      <c r="C331" s="42" t="s">
        <v>28</v>
      </c>
      <c r="D331" s="43">
        <v>1</v>
      </c>
      <c r="E331" s="84">
        <v>0</v>
      </c>
      <c r="F331" s="44">
        <f t="shared" si="9"/>
        <v>0</v>
      </c>
    </row>
    <row r="332" spans="1:6" x14ac:dyDescent="0.2">
      <c r="A332" s="42">
        <f t="shared" si="10"/>
        <v>20</v>
      </c>
      <c r="B332" s="40" t="s">
        <v>457</v>
      </c>
      <c r="C332" s="42" t="s">
        <v>28</v>
      </c>
      <c r="D332" s="43">
        <v>2</v>
      </c>
      <c r="E332" s="97">
        <v>0</v>
      </c>
      <c r="F332" s="44">
        <f t="shared" si="9"/>
        <v>0</v>
      </c>
    </row>
    <row r="333" spans="1:6" x14ac:dyDescent="0.2">
      <c r="A333" s="42">
        <f t="shared" si="10"/>
        <v>21</v>
      </c>
      <c r="B333" s="40" t="s">
        <v>458</v>
      </c>
      <c r="C333" s="42" t="s">
        <v>28</v>
      </c>
      <c r="D333" s="43">
        <v>1</v>
      </c>
      <c r="E333" s="97">
        <v>0</v>
      </c>
      <c r="F333" s="44">
        <f t="shared" si="9"/>
        <v>0</v>
      </c>
    </row>
    <row r="334" spans="1:6" x14ac:dyDescent="0.2">
      <c r="A334" s="42">
        <f t="shared" si="10"/>
        <v>22</v>
      </c>
      <c r="B334" s="40" t="s">
        <v>459</v>
      </c>
      <c r="C334" s="42" t="s">
        <v>28</v>
      </c>
      <c r="D334" s="43">
        <v>1</v>
      </c>
      <c r="E334" s="97">
        <v>0</v>
      </c>
      <c r="F334" s="44">
        <f t="shared" si="9"/>
        <v>0</v>
      </c>
    </row>
    <row r="335" spans="1:6" x14ac:dyDescent="0.2">
      <c r="A335" s="42">
        <f t="shared" si="10"/>
        <v>23</v>
      </c>
      <c r="B335" s="40" t="s">
        <v>460</v>
      </c>
      <c r="C335" s="42" t="s">
        <v>28</v>
      </c>
      <c r="D335" s="43">
        <v>6</v>
      </c>
      <c r="E335" s="97">
        <v>0</v>
      </c>
      <c r="F335" s="44">
        <f t="shared" si="9"/>
        <v>0</v>
      </c>
    </row>
    <row r="336" spans="1:6" x14ac:dyDescent="0.2">
      <c r="A336" s="42">
        <f>A335+1</f>
        <v>24</v>
      </c>
      <c r="B336" s="56" t="s">
        <v>461</v>
      </c>
      <c r="C336" s="42" t="s">
        <v>19</v>
      </c>
      <c r="D336" s="43">
        <v>92</v>
      </c>
      <c r="E336" s="97">
        <v>0</v>
      </c>
      <c r="F336" s="44">
        <f t="shared" si="9"/>
        <v>0</v>
      </c>
    </row>
    <row r="337" spans="1:126" x14ac:dyDescent="0.2">
      <c r="A337" s="42">
        <f t="shared" si="10"/>
        <v>25</v>
      </c>
      <c r="B337" s="56" t="s">
        <v>462</v>
      </c>
      <c r="C337" s="42" t="s">
        <v>19</v>
      </c>
      <c r="D337" s="43">
        <v>25</v>
      </c>
      <c r="E337" s="97">
        <v>0</v>
      </c>
      <c r="F337" s="44">
        <f t="shared" si="9"/>
        <v>0</v>
      </c>
    </row>
    <row r="338" spans="1:126" x14ac:dyDescent="0.2">
      <c r="A338" s="42">
        <f t="shared" si="10"/>
        <v>26</v>
      </c>
      <c r="B338" s="40" t="s">
        <v>463</v>
      </c>
      <c r="C338" s="42" t="s">
        <v>28</v>
      </c>
      <c r="D338" s="43">
        <v>1</v>
      </c>
      <c r="E338" s="97">
        <v>0</v>
      </c>
      <c r="F338" s="44">
        <f t="shared" si="9"/>
        <v>0</v>
      </c>
    </row>
    <row r="339" spans="1:126" x14ac:dyDescent="0.2">
      <c r="A339" s="42">
        <f t="shared" si="10"/>
        <v>27</v>
      </c>
      <c r="B339" s="40" t="s">
        <v>464</v>
      </c>
      <c r="C339" s="42" t="s">
        <v>28</v>
      </c>
      <c r="D339" s="43">
        <v>6</v>
      </c>
      <c r="E339" s="97">
        <v>0</v>
      </c>
      <c r="F339" s="44">
        <f t="shared" si="9"/>
        <v>0</v>
      </c>
    </row>
    <row r="340" spans="1:126" x14ac:dyDescent="0.2">
      <c r="A340" s="42">
        <f t="shared" si="10"/>
        <v>28</v>
      </c>
      <c r="B340" s="40" t="s">
        <v>465</v>
      </c>
      <c r="C340" s="42" t="s">
        <v>28</v>
      </c>
      <c r="D340" s="43">
        <v>1</v>
      </c>
      <c r="E340" s="97">
        <v>0</v>
      </c>
      <c r="F340" s="44">
        <f t="shared" si="9"/>
        <v>0</v>
      </c>
    </row>
    <row r="341" spans="1:126" x14ac:dyDescent="0.2">
      <c r="A341" s="42">
        <f t="shared" si="10"/>
        <v>29</v>
      </c>
      <c r="B341" s="40" t="s">
        <v>554</v>
      </c>
      <c r="C341" s="42" t="s">
        <v>28</v>
      </c>
      <c r="D341" s="43">
        <v>3</v>
      </c>
      <c r="E341" s="84">
        <v>0</v>
      </c>
      <c r="F341" s="44">
        <f t="shared" si="9"/>
        <v>0</v>
      </c>
    </row>
    <row r="342" spans="1:126" x14ac:dyDescent="0.2">
      <c r="A342" s="42">
        <f t="shared" si="10"/>
        <v>30</v>
      </c>
      <c r="B342" s="40" t="s">
        <v>553</v>
      </c>
      <c r="C342" s="42" t="s">
        <v>303</v>
      </c>
      <c r="D342" s="43">
        <v>135</v>
      </c>
      <c r="E342" s="97">
        <v>0</v>
      </c>
      <c r="F342" s="44">
        <f t="shared" ref="F342" si="11">E342*D342</f>
        <v>0</v>
      </c>
    </row>
    <row r="343" spans="1:126" s="12" customFormat="1" ht="37.5" customHeight="1" x14ac:dyDescent="0.2">
      <c r="A343" s="134" t="s">
        <v>588</v>
      </c>
      <c r="B343" s="135"/>
      <c r="C343" s="135"/>
      <c r="D343" s="135"/>
      <c r="E343" s="135"/>
      <c r="F343" s="35">
        <f>SUM(F313:F342)</f>
        <v>0</v>
      </c>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c r="DD343"/>
      <c r="DE343"/>
      <c r="DF343"/>
      <c r="DG343"/>
      <c r="DH343"/>
      <c r="DI343"/>
      <c r="DJ343"/>
      <c r="DK343"/>
      <c r="DL343"/>
      <c r="DM343"/>
      <c r="DN343"/>
      <c r="DO343"/>
      <c r="DP343"/>
      <c r="DQ343"/>
      <c r="DR343"/>
      <c r="DS343"/>
      <c r="DT343"/>
      <c r="DU343"/>
      <c r="DV343"/>
    </row>
    <row r="344" spans="1:126" ht="39" customHeight="1" x14ac:dyDescent="0.2">
      <c r="A344" s="131" t="s">
        <v>589</v>
      </c>
      <c r="B344" s="132"/>
      <c r="C344" s="132"/>
      <c r="D344" s="132"/>
      <c r="E344" s="132"/>
      <c r="F344" s="133"/>
    </row>
    <row r="345" spans="1:126" ht="42.2" customHeight="1" x14ac:dyDescent="0.2">
      <c r="A345" s="16" t="s">
        <v>2</v>
      </c>
      <c r="B345" s="13" t="s">
        <v>3</v>
      </c>
      <c r="C345" s="14" t="s">
        <v>12</v>
      </c>
      <c r="D345" s="14" t="s">
        <v>9</v>
      </c>
      <c r="E345" s="27" t="s">
        <v>4</v>
      </c>
      <c r="F345" s="34" t="s">
        <v>13</v>
      </c>
    </row>
    <row r="346" spans="1:126" x14ac:dyDescent="0.2">
      <c r="A346" s="98">
        <v>1</v>
      </c>
      <c r="B346" s="99" t="s">
        <v>555</v>
      </c>
      <c r="C346" s="43">
        <v>70</v>
      </c>
      <c r="D346" s="42" t="s">
        <v>556</v>
      </c>
      <c r="E346" s="85">
        <v>0</v>
      </c>
      <c r="F346" s="85">
        <v>0</v>
      </c>
    </row>
    <row r="347" spans="1:126" ht="15.75" x14ac:dyDescent="0.2">
      <c r="A347" s="100">
        <v>2</v>
      </c>
      <c r="B347" s="123" t="s">
        <v>557</v>
      </c>
      <c r="C347" s="124"/>
      <c r="D347" s="124"/>
      <c r="E347" s="124"/>
      <c r="F347" s="125"/>
    </row>
    <row r="348" spans="1:126" x14ac:dyDescent="0.2">
      <c r="A348" s="42" t="s">
        <v>590</v>
      </c>
      <c r="B348" s="49" t="s">
        <v>35</v>
      </c>
      <c r="C348" s="42" t="s">
        <v>19</v>
      </c>
      <c r="D348" s="67">
        <v>458</v>
      </c>
      <c r="E348" s="85">
        <v>0</v>
      </c>
      <c r="F348" s="44">
        <f>E348*D348</f>
        <v>0</v>
      </c>
    </row>
    <row r="349" spans="1:126" x14ac:dyDescent="0.2">
      <c r="A349" s="101" t="s">
        <v>591</v>
      </c>
      <c r="B349" s="102" t="s">
        <v>466</v>
      </c>
      <c r="C349" s="42" t="s">
        <v>19</v>
      </c>
      <c r="D349" s="43">
        <v>25</v>
      </c>
      <c r="E349" s="103">
        <v>0</v>
      </c>
      <c r="F349" s="44">
        <f t="shared" ref="F349:F353" si="12">E349*D349</f>
        <v>0</v>
      </c>
    </row>
    <row r="350" spans="1:126" x14ac:dyDescent="0.2">
      <c r="A350" s="101" t="s">
        <v>592</v>
      </c>
      <c r="B350" s="102" t="s">
        <v>467</v>
      </c>
      <c r="C350" s="104" t="s">
        <v>19</v>
      </c>
      <c r="D350" s="105">
        <v>2856</v>
      </c>
      <c r="E350" s="103">
        <v>0</v>
      </c>
      <c r="F350" s="44">
        <f t="shared" si="12"/>
        <v>0</v>
      </c>
    </row>
    <row r="351" spans="1:126" x14ac:dyDescent="0.2">
      <c r="A351" s="101">
        <v>3</v>
      </c>
      <c r="B351" s="106" t="s">
        <v>468</v>
      </c>
      <c r="C351" s="107" t="s">
        <v>28</v>
      </c>
      <c r="D351" s="104">
        <v>2</v>
      </c>
      <c r="E351" s="103">
        <v>0</v>
      </c>
      <c r="F351" s="44">
        <f t="shared" si="12"/>
        <v>0</v>
      </c>
    </row>
    <row r="352" spans="1:126" x14ac:dyDescent="0.2">
      <c r="A352" s="101">
        <v>4</v>
      </c>
      <c r="B352" s="106" t="s">
        <v>469</v>
      </c>
      <c r="C352" s="107" t="s">
        <v>28</v>
      </c>
      <c r="D352" s="104">
        <v>2</v>
      </c>
      <c r="E352" s="103">
        <v>0</v>
      </c>
      <c r="F352" s="44">
        <f t="shared" si="12"/>
        <v>0</v>
      </c>
    </row>
    <row r="353" spans="1:6" x14ac:dyDescent="0.2">
      <c r="A353" s="101">
        <v>5</v>
      </c>
      <c r="B353" s="106" t="s">
        <v>470</v>
      </c>
      <c r="C353" s="107" t="s">
        <v>28</v>
      </c>
      <c r="D353" s="104">
        <v>2</v>
      </c>
      <c r="E353" s="103">
        <v>0</v>
      </c>
      <c r="F353" s="44">
        <f t="shared" si="12"/>
        <v>0</v>
      </c>
    </row>
    <row r="354" spans="1:6" x14ac:dyDescent="0.2">
      <c r="A354" s="108">
        <v>6</v>
      </c>
      <c r="B354" s="106" t="s">
        <v>472</v>
      </c>
      <c r="C354" s="107" t="s">
        <v>28</v>
      </c>
      <c r="D354" s="104">
        <v>1</v>
      </c>
      <c r="E354" s="109">
        <v>0</v>
      </c>
      <c r="F354" s="93">
        <f>E354*D354</f>
        <v>0</v>
      </c>
    </row>
    <row r="355" spans="1:6" x14ac:dyDescent="0.2">
      <c r="A355" s="108">
        <v>7</v>
      </c>
      <c r="B355" s="106" t="s">
        <v>473</v>
      </c>
      <c r="C355" s="107" t="s">
        <v>28</v>
      </c>
      <c r="D355" s="104">
        <v>1</v>
      </c>
      <c r="E355" s="109">
        <v>0</v>
      </c>
      <c r="F355" s="93">
        <f t="shared" ref="F355:F358" si="13">E355*D355</f>
        <v>0</v>
      </c>
    </row>
    <row r="356" spans="1:6" ht="15.75" x14ac:dyDescent="0.2">
      <c r="A356" s="110">
        <v>8</v>
      </c>
      <c r="B356" s="123" t="s">
        <v>471</v>
      </c>
      <c r="C356" s="124"/>
      <c r="D356" s="124"/>
      <c r="E356" s="124"/>
      <c r="F356" s="125"/>
    </row>
    <row r="357" spans="1:6" x14ac:dyDescent="0.2">
      <c r="A357" s="108" t="s">
        <v>593</v>
      </c>
      <c r="B357" s="106" t="s">
        <v>474</v>
      </c>
      <c r="C357" s="107" t="s">
        <v>28</v>
      </c>
      <c r="D357" s="104">
        <v>2</v>
      </c>
      <c r="E357" s="109">
        <v>0</v>
      </c>
      <c r="F357" s="93">
        <f t="shared" si="13"/>
        <v>0</v>
      </c>
    </row>
    <row r="358" spans="1:6" x14ac:dyDescent="0.2">
      <c r="A358" s="108" t="s">
        <v>594</v>
      </c>
      <c r="B358" s="106" t="s">
        <v>475</v>
      </c>
      <c r="C358" s="107" t="s">
        <v>28</v>
      </c>
      <c r="D358" s="104">
        <v>1</v>
      </c>
      <c r="E358" s="109">
        <v>0</v>
      </c>
      <c r="F358" s="93">
        <f t="shared" si="13"/>
        <v>0</v>
      </c>
    </row>
    <row r="359" spans="1:6" ht="15.75" x14ac:dyDescent="0.2">
      <c r="A359" s="111">
        <v>9</v>
      </c>
      <c r="B359" s="123" t="s">
        <v>476</v>
      </c>
      <c r="C359" s="124"/>
      <c r="D359" s="124"/>
      <c r="E359" s="124"/>
      <c r="F359" s="125"/>
    </row>
    <row r="360" spans="1:6" x14ac:dyDescent="0.2">
      <c r="A360" s="108" t="s">
        <v>595</v>
      </c>
      <c r="B360" s="106" t="s">
        <v>477</v>
      </c>
      <c r="C360" s="107" t="s">
        <v>19</v>
      </c>
      <c r="D360" s="104">
        <v>1385</v>
      </c>
      <c r="E360" s="109">
        <v>0</v>
      </c>
      <c r="F360" s="93">
        <f>E360*D360</f>
        <v>0</v>
      </c>
    </row>
    <row r="361" spans="1:6" x14ac:dyDescent="0.2">
      <c r="A361" s="108" t="s">
        <v>596</v>
      </c>
      <c r="B361" s="106" t="s">
        <v>474</v>
      </c>
      <c r="C361" s="107" t="s">
        <v>19</v>
      </c>
      <c r="D361" s="104">
        <v>110</v>
      </c>
      <c r="E361" s="109">
        <v>0</v>
      </c>
      <c r="F361" s="93">
        <f t="shared" ref="F361:F376" si="14">E361*D361</f>
        <v>0</v>
      </c>
    </row>
    <row r="362" spans="1:6" x14ac:dyDescent="0.2">
      <c r="A362" s="108" t="s">
        <v>597</v>
      </c>
      <c r="B362" s="106" t="s">
        <v>475</v>
      </c>
      <c r="C362" s="107" t="s">
        <v>19</v>
      </c>
      <c r="D362" s="104">
        <v>9</v>
      </c>
      <c r="E362" s="109">
        <v>0</v>
      </c>
      <c r="F362" s="93">
        <f t="shared" si="14"/>
        <v>0</v>
      </c>
    </row>
    <row r="363" spans="1:6" x14ac:dyDescent="0.2">
      <c r="A363" s="101">
        <v>10</v>
      </c>
      <c r="B363" s="112" t="s">
        <v>558</v>
      </c>
      <c r="C363" s="107" t="s">
        <v>28</v>
      </c>
      <c r="D363" s="104">
        <v>1</v>
      </c>
      <c r="E363" s="109">
        <v>0</v>
      </c>
      <c r="F363" s="93">
        <f t="shared" si="14"/>
        <v>0</v>
      </c>
    </row>
    <row r="364" spans="1:6" x14ac:dyDescent="0.2">
      <c r="A364" s="101">
        <v>11</v>
      </c>
      <c r="B364" s="112" t="s">
        <v>559</v>
      </c>
      <c r="C364" s="107" t="s">
        <v>28</v>
      </c>
      <c r="D364" s="104">
        <v>1</v>
      </c>
      <c r="E364" s="109">
        <v>0</v>
      </c>
      <c r="F364" s="93">
        <f t="shared" si="14"/>
        <v>0</v>
      </c>
    </row>
    <row r="365" spans="1:6" x14ac:dyDescent="0.2">
      <c r="A365" s="101">
        <v>12</v>
      </c>
      <c r="B365" s="112" t="s">
        <v>560</v>
      </c>
      <c r="C365" s="107" t="s">
        <v>28</v>
      </c>
      <c r="D365" s="104">
        <v>3</v>
      </c>
      <c r="E365" s="109">
        <v>0</v>
      </c>
      <c r="F365" s="93">
        <f t="shared" si="14"/>
        <v>0</v>
      </c>
    </row>
    <row r="366" spans="1:6" x14ac:dyDescent="0.2">
      <c r="A366" s="101">
        <v>13</v>
      </c>
      <c r="B366" s="112" t="s">
        <v>561</v>
      </c>
      <c r="C366" s="107" t="s">
        <v>28</v>
      </c>
      <c r="D366" s="104">
        <v>30</v>
      </c>
      <c r="E366" s="109">
        <v>0</v>
      </c>
      <c r="F366" s="93">
        <f t="shared" si="14"/>
        <v>0</v>
      </c>
    </row>
    <row r="367" spans="1:6" x14ac:dyDescent="0.2">
      <c r="A367" s="113">
        <v>14</v>
      </c>
      <c r="B367" s="114" t="s">
        <v>478</v>
      </c>
      <c r="C367" s="42" t="s">
        <v>303</v>
      </c>
      <c r="D367" s="43">
        <v>9834</v>
      </c>
      <c r="E367" s="109">
        <v>0</v>
      </c>
      <c r="F367" s="93">
        <f t="shared" si="14"/>
        <v>0</v>
      </c>
    </row>
    <row r="368" spans="1:6" x14ac:dyDescent="0.2">
      <c r="A368" s="101">
        <v>15</v>
      </c>
      <c r="B368" s="102" t="s">
        <v>479</v>
      </c>
      <c r="C368" s="42" t="s">
        <v>303</v>
      </c>
      <c r="D368" s="43">
        <v>1536</v>
      </c>
      <c r="E368" s="109">
        <v>0</v>
      </c>
      <c r="F368" s="93">
        <f t="shared" si="14"/>
        <v>0</v>
      </c>
    </row>
    <row r="369" spans="1:126" x14ac:dyDescent="0.2">
      <c r="A369" s="101">
        <v>16</v>
      </c>
      <c r="B369" s="102" t="s">
        <v>480</v>
      </c>
      <c r="C369" s="104" t="s">
        <v>19</v>
      </c>
      <c r="D369" s="105">
        <v>2487</v>
      </c>
      <c r="E369" s="109">
        <v>0</v>
      </c>
      <c r="F369" s="93">
        <f t="shared" si="14"/>
        <v>0</v>
      </c>
    </row>
    <row r="370" spans="1:126" x14ac:dyDescent="0.2">
      <c r="A370" s="101">
        <v>17</v>
      </c>
      <c r="B370" s="102" t="s">
        <v>481</v>
      </c>
      <c r="C370" s="104" t="s">
        <v>303</v>
      </c>
      <c r="D370" s="105">
        <v>3118</v>
      </c>
      <c r="E370" s="109">
        <v>0</v>
      </c>
      <c r="F370" s="93">
        <f t="shared" si="14"/>
        <v>0</v>
      </c>
    </row>
    <row r="371" spans="1:126" x14ac:dyDescent="0.2">
      <c r="A371" s="101">
        <v>18</v>
      </c>
      <c r="B371" s="102" t="s">
        <v>482</v>
      </c>
      <c r="C371" s="104" t="s">
        <v>303</v>
      </c>
      <c r="D371" s="105">
        <v>134</v>
      </c>
      <c r="E371" s="109">
        <v>0</v>
      </c>
      <c r="F371" s="93">
        <f t="shared" si="14"/>
        <v>0</v>
      </c>
    </row>
    <row r="372" spans="1:126" x14ac:dyDescent="0.2">
      <c r="A372" s="101">
        <v>19</v>
      </c>
      <c r="B372" s="102" t="s">
        <v>483</v>
      </c>
      <c r="C372" s="104" t="s">
        <v>303</v>
      </c>
      <c r="D372" s="105">
        <v>100</v>
      </c>
      <c r="E372" s="109">
        <v>0</v>
      </c>
      <c r="F372" s="93">
        <f t="shared" si="14"/>
        <v>0</v>
      </c>
    </row>
    <row r="373" spans="1:126" x14ac:dyDescent="0.2">
      <c r="A373" s="101">
        <v>20</v>
      </c>
      <c r="B373" s="102" t="s">
        <v>484</v>
      </c>
      <c r="C373" s="104" t="s">
        <v>303</v>
      </c>
      <c r="D373" s="105">
        <v>87</v>
      </c>
      <c r="E373" s="109">
        <v>0</v>
      </c>
      <c r="F373" s="93">
        <f t="shared" si="14"/>
        <v>0</v>
      </c>
    </row>
    <row r="374" spans="1:126" x14ac:dyDescent="0.2">
      <c r="A374" s="101">
        <v>21</v>
      </c>
      <c r="B374" s="102" t="s">
        <v>562</v>
      </c>
      <c r="C374" s="104" t="s">
        <v>15</v>
      </c>
      <c r="D374" s="105">
        <v>1</v>
      </c>
      <c r="E374" s="109">
        <v>0</v>
      </c>
      <c r="F374" s="93">
        <f t="shared" si="14"/>
        <v>0</v>
      </c>
    </row>
    <row r="375" spans="1:126" x14ac:dyDescent="0.2">
      <c r="A375" s="101">
        <v>22</v>
      </c>
      <c r="B375" s="102" t="s">
        <v>563</v>
      </c>
      <c r="C375" s="104" t="s">
        <v>15</v>
      </c>
      <c r="D375" s="105">
        <v>1</v>
      </c>
      <c r="E375" s="109">
        <v>0</v>
      </c>
      <c r="F375" s="93">
        <f t="shared" si="14"/>
        <v>0</v>
      </c>
    </row>
    <row r="376" spans="1:126" x14ac:dyDescent="0.2">
      <c r="A376" s="101">
        <v>23</v>
      </c>
      <c r="B376" s="102" t="s">
        <v>564</v>
      </c>
      <c r="C376" s="104" t="s">
        <v>15</v>
      </c>
      <c r="D376" s="105">
        <v>1</v>
      </c>
      <c r="E376" s="109">
        <v>0</v>
      </c>
      <c r="F376" s="93">
        <f t="shared" si="14"/>
        <v>0</v>
      </c>
    </row>
    <row r="377" spans="1:126" s="12" customFormat="1" ht="37.5" customHeight="1" x14ac:dyDescent="0.2">
      <c r="A377" s="134" t="s">
        <v>598</v>
      </c>
      <c r="B377" s="135"/>
      <c r="C377" s="135"/>
      <c r="D377" s="135"/>
      <c r="E377" s="135"/>
      <c r="F377" s="35">
        <f>SUM(F346,F348:F355,F357:F358,F360:F376)</f>
        <v>0</v>
      </c>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row>
    <row r="378" spans="1:126" ht="39" customHeight="1" x14ac:dyDescent="0.2">
      <c r="A378" s="131" t="s">
        <v>601</v>
      </c>
      <c r="B378" s="132"/>
      <c r="C378" s="132"/>
      <c r="D378" s="132"/>
      <c r="E378" s="132"/>
      <c r="F378" s="133"/>
    </row>
    <row r="379" spans="1:126" ht="42.2" customHeight="1" x14ac:dyDescent="0.2">
      <c r="A379" s="15" t="s">
        <v>2</v>
      </c>
      <c r="B379" s="13" t="s">
        <v>3</v>
      </c>
      <c r="C379" s="14" t="s">
        <v>12</v>
      </c>
      <c r="D379" s="14" t="s">
        <v>9</v>
      </c>
      <c r="E379" s="27" t="s">
        <v>4</v>
      </c>
      <c r="F379" s="34" t="s">
        <v>13</v>
      </c>
    </row>
    <row r="380" spans="1:126" ht="18" x14ac:dyDescent="0.2">
      <c r="A380" s="18"/>
      <c r="B380" s="115" t="s">
        <v>528</v>
      </c>
      <c r="C380" s="19"/>
      <c r="D380" s="19"/>
      <c r="E380" s="29"/>
      <c r="F380" s="36"/>
    </row>
    <row r="381" spans="1:126" x14ac:dyDescent="0.2">
      <c r="A381" s="42">
        <v>1</v>
      </c>
      <c r="B381" s="62" t="s">
        <v>548</v>
      </c>
      <c r="C381" s="42" t="s">
        <v>28</v>
      </c>
      <c r="D381" s="67">
        <v>47</v>
      </c>
      <c r="E381" s="116">
        <v>0</v>
      </c>
      <c r="F381" s="44">
        <f>E381*D381</f>
        <v>0</v>
      </c>
    </row>
    <row r="382" spans="1:126" x14ac:dyDescent="0.2">
      <c r="A382" s="42">
        <v>2</v>
      </c>
      <c r="B382" s="63" t="s">
        <v>549</v>
      </c>
      <c r="C382" s="68" t="s">
        <v>28</v>
      </c>
      <c r="D382" s="68">
        <v>31</v>
      </c>
      <c r="E382" s="116">
        <v>0</v>
      </c>
      <c r="F382" s="44">
        <f t="shared" ref="F382:F403" si="15">E382*D382</f>
        <v>0</v>
      </c>
    </row>
    <row r="383" spans="1:126" x14ac:dyDescent="0.2">
      <c r="A383" s="42">
        <v>3</v>
      </c>
      <c r="B383" s="64" t="s">
        <v>489</v>
      </c>
      <c r="C383" s="68" t="s">
        <v>28</v>
      </c>
      <c r="D383" s="68">
        <v>1</v>
      </c>
      <c r="E383" s="116">
        <v>0</v>
      </c>
      <c r="F383" s="44">
        <f t="shared" si="15"/>
        <v>0</v>
      </c>
    </row>
    <row r="384" spans="1:126" x14ac:dyDescent="0.2">
      <c r="A384" s="42">
        <v>4</v>
      </c>
      <c r="B384" s="64" t="s">
        <v>490</v>
      </c>
      <c r="C384" s="68" t="s">
        <v>28</v>
      </c>
      <c r="D384" s="68">
        <v>21</v>
      </c>
      <c r="E384" s="116">
        <v>0</v>
      </c>
      <c r="F384" s="44">
        <f t="shared" si="15"/>
        <v>0</v>
      </c>
    </row>
    <row r="385" spans="1:6" x14ac:dyDescent="0.2">
      <c r="A385" s="42">
        <v>5</v>
      </c>
      <c r="B385" s="64" t="s">
        <v>491</v>
      </c>
      <c r="C385" s="68" t="s">
        <v>28</v>
      </c>
      <c r="D385" s="68">
        <v>1</v>
      </c>
      <c r="E385" s="116">
        <v>0</v>
      </c>
      <c r="F385" s="44">
        <f t="shared" si="15"/>
        <v>0</v>
      </c>
    </row>
    <row r="386" spans="1:6" x14ac:dyDescent="0.2">
      <c r="A386" s="42">
        <v>6</v>
      </c>
      <c r="B386" s="65" t="s">
        <v>492</v>
      </c>
      <c r="C386" s="68" t="s">
        <v>28</v>
      </c>
      <c r="D386" s="68">
        <v>54</v>
      </c>
      <c r="E386" s="116">
        <v>0</v>
      </c>
      <c r="F386" s="44">
        <f t="shared" si="15"/>
        <v>0</v>
      </c>
    </row>
    <row r="387" spans="1:6" x14ac:dyDescent="0.2">
      <c r="A387" s="42">
        <v>7</v>
      </c>
      <c r="B387" s="65" t="s">
        <v>493</v>
      </c>
      <c r="C387" s="68" t="s">
        <v>28</v>
      </c>
      <c r="D387" s="68">
        <v>117</v>
      </c>
      <c r="E387" s="116">
        <v>0</v>
      </c>
      <c r="F387" s="44">
        <f t="shared" si="15"/>
        <v>0</v>
      </c>
    </row>
    <row r="388" spans="1:6" ht="18" x14ac:dyDescent="0.2">
      <c r="A388" s="20"/>
      <c r="B388" s="115" t="s">
        <v>530</v>
      </c>
      <c r="C388" s="69"/>
      <c r="D388" s="70"/>
      <c r="E388" s="117"/>
      <c r="F388" s="118"/>
    </row>
    <row r="389" spans="1:6" x14ac:dyDescent="0.2">
      <c r="A389" s="42">
        <v>8</v>
      </c>
      <c r="B389" s="65" t="s">
        <v>494</v>
      </c>
      <c r="C389" s="68" t="s">
        <v>28</v>
      </c>
      <c r="D389" s="68">
        <v>39</v>
      </c>
      <c r="E389" s="116">
        <v>0</v>
      </c>
      <c r="F389" s="44">
        <f t="shared" si="15"/>
        <v>0</v>
      </c>
    </row>
    <row r="390" spans="1:6" x14ac:dyDescent="0.2">
      <c r="A390" s="42">
        <v>9</v>
      </c>
      <c r="B390" s="64" t="s">
        <v>550</v>
      </c>
      <c r="C390" s="68" t="s">
        <v>28</v>
      </c>
      <c r="D390" s="68">
        <v>34</v>
      </c>
      <c r="E390" s="116">
        <v>0</v>
      </c>
      <c r="F390" s="44">
        <f t="shared" si="15"/>
        <v>0</v>
      </c>
    </row>
    <row r="391" spans="1:6" x14ac:dyDescent="0.2">
      <c r="A391" s="42">
        <v>10</v>
      </c>
      <c r="B391" s="65" t="s">
        <v>495</v>
      </c>
      <c r="C391" s="68" t="s">
        <v>28</v>
      </c>
      <c r="D391" s="68">
        <v>54</v>
      </c>
      <c r="E391" s="116">
        <v>0</v>
      </c>
      <c r="F391" s="44">
        <f t="shared" si="15"/>
        <v>0</v>
      </c>
    </row>
    <row r="392" spans="1:6" x14ac:dyDescent="0.2">
      <c r="A392" s="42">
        <v>11</v>
      </c>
      <c r="B392" s="65" t="s">
        <v>551</v>
      </c>
      <c r="C392" s="68" t="s">
        <v>28</v>
      </c>
      <c r="D392" s="68">
        <v>24</v>
      </c>
      <c r="E392" s="116">
        <v>0</v>
      </c>
      <c r="F392" s="44">
        <f t="shared" si="15"/>
        <v>0</v>
      </c>
    </row>
    <row r="393" spans="1:6" x14ac:dyDescent="0.2">
      <c r="A393" s="42">
        <v>12</v>
      </c>
      <c r="B393" s="65" t="s">
        <v>552</v>
      </c>
      <c r="C393" s="68" t="s">
        <v>28</v>
      </c>
      <c r="D393" s="68">
        <v>36</v>
      </c>
      <c r="E393" s="116">
        <v>0</v>
      </c>
      <c r="F393" s="44">
        <f t="shared" si="15"/>
        <v>0</v>
      </c>
    </row>
    <row r="394" spans="1:6" x14ac:dyDescent="0.2">
      <c r="A394" s="42">
        <v>13</v>
      </c>
      <c r="B394" s="65" t="s">
        <v>496</v>
      </c>
      <c r="C394" s="68" t="s">
        <v>28</v>
      </c>
      <c r="D394" s="68">
        <v>54</v>
      </c>
      <c r="E394" s="116">
        <v>0</v>
      </c>
      <c r="F394" s="44">
        <f t="shared" si="15"/>
        <v>0</v>
      </c>
    </row>
    <row r="395" spans="1:6" x14ac:dyDescent="0.2">
      <c r="A395" s="42">
        <v>14</v>
      </c>
      <c r="B395" s="63" t="s">
        <v>497</v>
      </c>
      <c r="C395" s="68" t="s">
        <v>28</v>
      </c>
      <c r="D395" s="68">
        <v>98</v>
      </c>
      <c r="E395" s="116">
        <v>0</v>
      </c>
      <c r="F395" s="44">
        <f t="shared" si="15"/>
        <v>0</v>
      </c>
    </row>
    <row r="396" spans="1:6" ht="18" x14ac:dyDescent="0.2">
      <c r="A396" s="21"/>
      <c r="B396" s="115" t="s">
        <v>529</v>
      </c>
      <c r="C396" s="69"/>
      <c r="D396" s="70"/>
      <c r="E396" s="117"/>
      <c r="F396" s="118"/>
    </row>
    <row r="397" spans="1:6" x14ac:dyDescent="0.2">
      <c r="A397" s="42">
        <v>15</v>
      </c>
      <c r="B397" s="64" t="s">
        <v>498</v>
      </c>
      <c r="C397" s="68" t="s">
        <v>28</v>
      </c>
      <c r="D397" s="68">
        <v>36</v>
      </c>
      <c r="E397" s="116">
        <v>0</v>
      </c>
      <c r="F397" s="44">
        <f t="shared" si="15"/>
        <v>0</v>
      </c>
    </row>
    <row r="398" spans="1:6" x14ac:dyDescent="0.2">
      <c r="A398" s="42">
        <v>16</v>
      </c>
      <c r="B398" s="65" t="s">
        <v>499</v>
      </c>
      <c r="C398" s="68" t="s">
        <v>28</v>
      </c>
      <c r="D398" s="68">
        <v>7</v>
      </c>
      <c r="E398" s="116">
        <v>0</v>
      </c>
      <c r="F398" s="44">
        <f t="shared" si="15"/>
        <v>0</v>
      </c>
    </row>
    <row r="399" spans="1:6" ht="20.100000000000001" customHeight="1" x14ac:dyDescent="0.2">
      <c r="A399" s="21"/>
      <c r="B399" s="115" t="s">
        <v>531</v>
      </c>
      <c r="C399" s="69"/>
      <c r="D399" s="70"/>
      <c r="E399" s="117"/>
      <c r="F399" s="118"/>
    </row>
    <row r="400" spans="1:6" ht="20.100000000000001" customHeight="1" x14ac:dyDescent="0.2">
      <c r="A400" s="42">
        <v>17</v>
      </c>
      <c r="B400" s="65" t="s">
        <v>500</v>
      </c>
      <c r="C400" s="71" t="s">
        <v>485</v>
      </c>
      <c r="D400" s="72">
        <v>202500</v>
      </c>
      <c r="E400" s="116">
        <v>0</v>
      </c>
      <c r="F400" s="44">
        <f t="shared" si="15"/>
        <v>0</v>
      </c>
    </row>
    <row r="401" spans="1:126" ht="20.100000000000001" customHeight="1" x14ac:dyDescent="0.2">
      <c r="A401" s="42">
        <v>18</v>
      </c>
      <c r="B401" s="66" t="s">
        <v>501</v>
      </c>
      <c r="C401" s="71" t="s">
        <v>486</v>
      </c>
      <c r="D401" s="68">
        <v>137</v>
      </c>
      <c r="E401" s="119">
        <v>0</v>
      </c>
      <c r="F401" s="44">
        <f t="shared" si="15"/>
        <v>0</v>
      </c>
    </row>
    <row r="402" spans="1:126" ht="20.100000000000001" customHeight="1" x14ac:dyDescent="0.2">
      <c r="A402" s="42">
        <v>19</v>
      </c>
      <c r="B402" s="66" t="s">
        <v>502</v>
      </c>
      <c r="C402" s="71" t="s">
        <v>487</v>
      </c>
      <c r="D402" s="68">
        <v>390</v>
      </c>
      <c r="E402" s="119">
        <v>0</v>
      </c>
      <c r="F402" s="44">
        <f t="shared" si="15"/>
        <v>0</v>
      </c>
    </row>
    <row r="403" spans="1:126" ht="20.100000000000001" customHeight="1" x14ac:dyDescent="0.2">
      <c r="A403" s="42">
        <v>20</v>
      </c>
      <c r="B403" s="64" t="s">
        <v>503</v>
      </c>
      <c r="C403" s="71" t="s">
        <v>488</v>
      </c>
      <c r="D403" s="68">
        <v>3480</v>
      </c>
      <c r="E403" s="116">
        <v>0</v>
      </c>
      <c r="F403" s="44">
        <f t="shared" si="15"/>
        <v>0</v>
      </c>
    </row>
    <row r="404" spans="1:126" ht="20.100000000000001" customHeight="1" x14ac:dyDescent="0.2">
      <c r="A404" s="178">
        <v>21</v>
      </c>
      <c r="B404" s="179" t="s">
        <v>610</v>
      </c>
      <c r="C404" s="71" t="s">
        <v>15</v>
      </c>
      <c r="D404" s="68">
        <v>1</v>
      </c>
      <c r="E404" s="116">
        <v>0</v>
      </c>
      <c r="F404" s="44">
        <f>E404*D404</f>
        <v>0</v>
      </c>
    </row>
    <row r="405" spans="1:126" ht="20.100000000000001" customHeight="1" x14ac:dyDescent="0.2">
      <c r="A405" s="178">
        <v>22</v>
      </c>
      <c r="B405" s="179" t="s">
        <v>611</v>
      </c>
      <c r="C405" s="71" t="s">
        <v>15</v>
      </c>
      <c r="D405" s="68">
        <v>1</v>
      </c>
      <c r="E405" s="116">
        <v>0</v>
      </c>
      <c r="F405" s="44">
        <f>E405*D405</f>
        <v>0</v>
      </c>
    </row>
    <row r="406" spans="1:126" s="12" customFormat="1" ht="37.5" customHeight="1" x14ac:dyDescent="0.2">
      <c r="A406" s="134" t="s">
        <v>599</v>
      </c>
      <c r="B406" s="135"/>
      <c r="C406" s="135"/>
      <c r="D406" s="135"/>
      <c r="E406" s="135"/>
      <c r="F406" s="35">
        <f>SUM(F381:F387,F389:F395,F397:F398,F400:F405)</f>
        <v>0</v>
      </c>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c r="CK406"/>
      <c r="CL406"/>
      <c r="CM406"/>
      <c r="CN406"/>
      <c r="CO406"/>
      <c r="CP406"/>
      <c r="CQ406"/>
      <c r="CR406"/>
      <c r="CS406"/>
      <c r="CT406"/>
      <c r="CU406"/>
      <c r="CV406"/>
      <c r="CW406"/>
      <c r="CX406"/>
      <c r="CY406"/>
      <c r="CZ406"/>
      <c r="DA406"/>
      <c r="DB406"/>
      <c r="DC406"/>
      <c r="DD406"/>
      <c r="DE406"/>
      <c r="DF406"/>
      <c r="DG406"/>
      <c r="DH406"/>
      <c r="DI406"/>
      <c r="DJ406"/>
      <c r="DK406"/>
      <c r="DL406"/>
      <c r="DM406"/>
      <c r="DN406"/>
      <c r="DO406"/>
      <c r="DP406"/>
      <c r="DQ406"/>
      <c r="DR406"/>
      <c r="DS406"/>
      <c r="DT406"/>
      <c r="DU406"/>
      <c r="DV406"/>
    </row>
    <row r="407" spans="1:126" ht="39" customHeight="1" x14ac:dyDescent="0.2">
      <c r="A407" s="131" t="s">
        <v>600</v>
      </c>
      <c r="B407" s="132"/>
      <c r="C407" s="132"/>
      <c r="D407" s="132"/>
      <c r="E407" s="132"/>
      <c r="F407" s="133"/>
    </row>
    <row r="408" spans="1:126" ht="42.2" customHeight="1" x14ac:dyDescent="0.2">
      <c r="A408" s="15" t="s">
        <v>2</v>
      </c>
      <c r="B408" s="13" t="s">
        <v>3</v>
      </c>
      <c r="C408" s="14" t="s">
        <v>12</v>
      </c>
      <c r="D408" s="14" t="s">
        <v>9</v>
      </c>
      <c r="E408" s="27" t="s">
        <v>4</v>
      </c>
      <c r="F408" s="34" t="s">
        <v>13</v>
      </c>
    </row>
    <row r="409" spans="1:126" x14ac:dyDescent="0.2">
      <c r="A409" s="42">
        <v>1</v>
      </c>
      <c r="B409" s="62" t="s">
        <v>36</v>
      </c>
      <c r="C409" s="73" t="s">
        <v>15</v>
      </c>
      <c r="D409" s="74">
        <v>1</v>
      </c>
      <c r="E409" s="120">
        <v>0</v>
      </c>
      <c r="F409" s="121">
        <f>E409*D409</f>
        <v>0</v>
      </c>
    </row>
    <row r="410" spans="1:126" x14ac:dyDescent="0.2">
      <c r="A410" s="68">
        <v>2</v>
      </c>
      <c r="B410" s="75" t="s">
        <v>504</v>
      </c>
      <c r="C410" s="71" t="s">
        <v>15</v>
      </c>
      <c r="D410" s="71">
        <v>1</v>
      </c>
      <c r="E410" s="120">
        <v>0</v>
      </c>
      <c r="F410" s="121">
        <f t="shared" ref="F410:F429" si="16">E410*D410</f>
        <v>0</v>
      </c>
    </row>
    <row r="411" spans="1:126" x14ac:dyDescent="0.2">
      <c r="A411" s="68">
        <v>3</v>
      </c>
      <c r="B411" s="75" t="s">
        <v>505</v>
      </c>
      <c r="C411" s="71" t="s">
        <v>19</v>
      </c>
      <c r="D411" s="71">
        <v>17750</v>
      </c>
      <c r="E411" s="120">
        <v>0</v>
      </c>
      <c r="F411" s="121">
        <f t="shared" si="16"/>
        <v>0</v>
      </c>
    </row>
    <row r="412" spans="1:126" x14ac:dyDescent="0.2">
      <c r="A412" s="68">
        <v>4</v>
      </c>
      <c r="B412" s="75" t="s">
        <v>506</v>
      </c>
      <c r="C412" s="71" t="s">
        <v>28</v>
      </c>
      <c r="D412" s="71">
        <v>21</v>
      </c>
      <c r="E412" s="120">
        <v>0</v>
      </c>
      <c r="F412" s="121">
        <f t="shared" si="16"/>
        <v>0</v>
      </c>
    </row>
    <row r="413" spans="1:126" x14ac:dyDescent="0.2">
      <c r="A413" s="68">
        <v>5</v>
      </c>
      <c r="B413" s="75" t="s">
        <v>507</v>
      </c>
      <c r="C413" s="71" t="s">
        <v>15</v>
      </c>
      <c r="D413" s="71">
        <v>1</v>
      </c>
      <c r="E413" s="120">
        <v>0</v>
      </c>
      <c r="F413" s="121">
        <f t="shared" si="16"/>
        <v>0</v>
      </c>
    </row>
    <row r="414" spans="1:126" ht="30" x14ac:dyDescent="0.2">
      <c r="A414" s="68">
        <v>6</v>
      </c>
      <c r="B414" s="75" t="s">
        <v>508</v>
      </c>
      <c r="C414" s="71" t="s">
        <v>15</v>
      </c>
      <c r="D414" s="71">
        <v>1</v>
      </c>
      <c r="E414" s="120">
        <v>0</v>
      </c>
      <c r="F414" s="121">
        <f t="shared" si="16"/>
        <v>0</v>
      </c>
    </row>
    <row r="415" spans="1:126" x14ac:dyDescent="0.2">
      <c r="A415" s="68">
        <v>7</v>
      </c>
      <c r="B415" s="76" t="s">
        <v>509</v>
      </c>
      <c r="C415" s="71" t="s">
        <v>19</v>
      </c>
      <c r="D415" s="71">
        <v>14560</v>
      </c>
      <c r="E415" s="120">
        <v>0</v>
      </c>
      <c r="F415" s="121">
        <f t="shared" si="16"/>
        <v>0</v>
      </c>
    </row>
    <row r="416" spans="1:126" x14ac:dyDescent="0.2">
      <c r="A416" s="68">
        <v>8</v>
      </c>
      <c r="B416" s="76" t="s">
        <v>510</v>
      </c>
      <c r="C416" s="71" t="s">
        <v>19</v>
      </c>
      <c r="D416" s="71">
        <v>1560</v>
      </c>
      <c r="E416" s="120">
        <v>0</v>
      </c>
      <c r="F416" s="121">
        <f t="shared" si="16"/>
        <v>0</v>
      </c>
    </row>
    <row r="417" spans="1:126" x14ac:dyDescent="0.2">
      <c r="A417" s="68">
        <v>9</v>
      </c>
      <c r="B417" s="76" t="s">
        <v>511</v>
      </c>
      <c r="C417" s="71" t="s">
        <v>19</v>
      </c>
      <c r="D417" s="71">
        <v>16120</v>
      </c>
      <c r="E417" s="120">
        <v>0</v>
      </c>
      <c r="F417" s="121">
        <f t="shared" si="16"/>
        <v>0</v>
      </c>
    </row>
    <row r="418" spans="1:126" x14ac:dyDescent="0.2">
      <c r="A418" s="68">
        <v>10</v>
      </c>
      <c r="B418" s="75" t="s">
        <v>512</v>
      </c>
      <c r="C418" s="71" t="s">
        <v>19</v>
      </c>
      <c r="D418" s="77">
        <v>94</v>
      </c>
      <c r="E418" s="120">
        <v>0</v>
      </c>
      <c r="F418" s="121">
        <f t="shared" si="16"/>
        <v>0</v>
      </c>
    </row>
    <row r="419" spans="1:126" x14ac:dyDescent="0.2">
      <c r="A419" s="68">
        <v>11</v>
      </c>
      <c r="B419" s="75" t="s">
        <v>513</v>
      </c>
      <c r="C419" s="71" t="s">
        <v>19</v>
      </c>
      <c r="D419" s="71">
        <v>450</v>
      </c>
      <c r="E419" s="120">
        <v>0</v>
      </c>
      <c r="F419" s="121">
        <f t="shared" si="16"/>
        <v>0</v>
      </c>
    </row>
    <row r="420" spans="1:126" x14ac:dyDescent="0.2">
      <c r="A420" s="68">
        <v>12</v>
      </c>
      <c r="B420" s="75" t="s">
        <v>514</v>
      </c>
      <c r="C420" s="71" t="s">
        <v>19</v>
      </c>
      <c r="D420" s="71">
        <v>317</v>
      </c>
      <c r="E420" s="120">
        <v>0</v>
      </c>
      <c r="F420" s="121">
        <f t="shared" si="16"/>
        <v>0</v>
      </c>
    </row>
    <row r="421" spans="1:126" ht="30" x14ac:dyDescent="0.2">
      <c r="A421" s="68">
        <v>13</v>
      </c>
      <c r="B421" s="76" t="s">
        <v>515</v>
      </c>
      <c r="C421" s="71" t="s">
        <v>28</v>
      </c>
      <c r="D421" s="71">
        <v>2</v>
      </c>
      <c r="E421" s="120">
        <v>0</v>
      </c>
      <c r="F421" s="121">
        <f t="shared" si="16"/>
        <v>0</v>
      </c>
    </row>
    <row r="422" spans="1:126" ht="30" x14ac:dyDescent="0.2">
      <c r="A422" s="68">
        <v>14</v>
      </c>
      <c r="B422" s="76" t="s">
        <v>516</v>
      </c>
      <c r="C422" s="71" t="s">
        <v>28</v>
      </c>
      <c r="D422" s="71">
        <v>8</v>
      </c>
      <c r="E422" s="122">
        <v>0</v>
      </c>
      <c r="F422" s="121">
        <f t="shared" si="16"/>
        <v>0</v>
      </c>
    </row>
    <row r="423" spans="1:126" x14ac:dyDescent="0.2">
      <c r="A423" s="68">
        <v>15</v>
      </c>
      <c r="B423" s="76" t="s">
        <v>517</v>
      </c>
      <c r="C423" s="71" t="s">
        <v>28</v>
      </c>
      <c r="D423" s="71">
        <v>12</v>
      </c>
      <c r="E423" s="122">
        <v>0</v>
      </c>
      <c r="F423" s="121">
        <f t="shared" si="16"/>
        <v>0</v>
      </c>
    </row>
    <row r="424" spans="1:126" x14ac:dyDescent="0.2">
      <c r="A424" s="68">
        <v>16</v>
      </c>
      <c r="B424" s="76" t="s">
        <v>518</v>
      </c>
      <c r="C424" s="71" t="s">
        <v>28</v>
      </c>
      <c r="D424" s="71">
        <v>3</v>
      </c>
      <c r="E424" s="122">
        <v>0</v>
      </c>
      <c r="F424" s="121">
        <f t="shared" si="16"/>
        <v>0</v>
      </c>
    </row>
    <row r="425" spans="1:126" ht="30" x14ac:dyDescent="0.2">
      <c r="A425" s="68">
        <v>17</v>
      </c>
      <c r="B425" s="75" t="s">
        <v>519</v>
      </c>
      <c r="C425" s="71" t="s">
        <v>28</v>
      </c>
      <c r="D425" s="71">
        <v>39</v>
      </c>
      <c r="E425" s="122">
        <v>0</v>
      </c>
      <c r="F425" s="121">
        <f t="shared" si="16"/>
        <v>0</v>
      </c>
    </row>
    <row r="426" spans="1:126" x14ac:dyDescent="0.2">
      <c r="A426" s="68">
        <v>18</v>
      </c>
      <c r="B426" s="75" t="s">
        <v>520</v>
      </c>
      <c r="C426" s="71" t="s">
        <v>28</v>
      </c>
      <c r="D426" s="71">
        <v>9</v>
      </c>
      <c r="E426" s="122">
        <v>0</v>
      </c>
      <c r="F426" s="121">
        <f t="shared" si="16"/>
        <v>0</v>
      </c>
    </row>
    <row r="427" spans="1:126" x14ac:dyDescent="0.2">
      <c r="A427" s="68">
        <v>19</v>
      </c>
      <c r="B427" s="76" t="s">
        <v>521</v>
      </c>
      <c r="C427" s="71" t="s">
        <v>28</v>
      </c>
      <c r="D427" s="71">
        <v>8</v>
      </c>
      <c r="E427" s="122">
        <v>0</v>
      </c>
      <c r="F427" s="121">
        <f t="shared" si="16"/>
        <v>0</v>
      </c>
    </row>
    <row r="428" spans="1:126" ht="30" x14ac:dyDescent="0.2">
      <c r="A428" s="68">
        <v>20</v>
      </c>
      <c r="B428" s="76" t="s">
        <v>522</v>
      </c>
      <c r="C428" s="71" t="s">
        <v>28</v>
      </c>
      <c r="D428" s="71">
        <v>408</v>
      </c>
      <c r="E428" s="122">
        <v>0</v>
      </c>
      <c r="F428" s="121">
        <f t="shared" si="16"/>
        <v>0</v>
      </c>
    </row>
    <row r="429" spans="1:126" ht="30" x14ac:dyDescent="0.2">
      <c r="A429" s="68">
        <v>21</v>
      </c>
      <c r="B429" s="76" t="s">
        <v>523</v>
      </c>
      <c r="C429" s="71" t="s">
        <v>28</v>
      </c>
      <c r="D429" s="71">
        <v>274</v>
      </c>
      <c r="E429" s="122">
        <v>0</v>
      </c>
      <c r="F429" s="121">
        <f t="shared" si="16"/>
        <v>0</v>
      </c>
    </row>
    <row r="430" spans="1:126" ht="22.5" customHeight="1" x14ac:dyDescent="0.2">
      <c r="A430" s="180">
        <v>22</v>
      </c>
      <c r="B430" s="181" t="s">
        <v>608</v>
      </c>
      <c r="C430" s="71" t="s">
        <v>15</v>
      </c>
      <c r="D430" s="71">
        <v>1</v>
      </c>
      <c r="E430" s="122">
        <v>0</v>
      </c>
      <c r="F430" s="121">
        <f>E430*D430</f>
        <v>0</v>
      </c>
    </row>
    <row r="431" spans="1:126" ht="22.5" customHeight="1" x14ac:dyDescent="0.2">
      <c r="A431" s="180">
        <v>23</v>
      </c>
      <c r="B431" s="181" t="s">
        <v>609</v>
      </c>
      <c r="C431" s="71" t="s">
        <v>15</v>
      </c>
      <c r="D431" s="71">
        <v>1</v>
      </c>
      <c r="E431" s="122">
        <v>0</v>
      </c>
      <c r="F431" s="121">
        <f>E431*D431</f>
        <v>0</v>
      </c>
    </row>
    <row r="432" spans="1:126" s="12" customFormat="1" ht="37.5" customHeight="1" x14ac:dyDescent="0.2">
      <c r="A432" s="134" t="s">
        <v>602</v>
      </c>
      <c r="B432" s="135"/>
      <c r="C432" s="135"/>
      <c r="D432" s="135"/>
      <c r="E432" s="135"/>
      <c r="F432" s="35">
        <f>SUM(F409:F431)</f>
        <v>0</v>
      </c>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c r="CK432"/>
      <c r="CL432"/>
      <c r="CM432"/>
      <c r="CN432"/>
      <c r="CO432"/>
      <c r="CP432"/>
      <c r="CQ432"/>
      <c r="CR432"/>
      <c r="CS432"/>
      <c r="CT432"/>
      <c r="CU432"/>
      <c r="CV432"/>
      <c r="CW432"/>
      <c r="CX432"/>
      <c r="CY432"/>
      <c r="CZ432"/>
      <c r="DA432"/>
      <c r="DB432"/>
      <c r="DC432"/>
      <c r="DD432"/>
      <c r="DE432"/>
      <c r="DF432"/>
      <c r="DG432"/>
      <c r="DH432"/>
      <c r="DI432"/>
      <c r="DJ432"/>
      <c r="DK432"/>
      <c r="DL432"/>
      <c r="DM432"/>
      <c r="DN432"/>
      <c r="DO432"/>
      <c r="DP432"/>
      <c r="DQ432"/>
      <c r="DR432"/>
      <c r="DS432"/>
      <c r="DT432"/>
      <c r="DU432"/>
      <c r="DV432"/>
    </row>
    <row r="433" spans="1:6" ht="39" customHeight="1" x14ac:dyDescent="0.2">
      <c r="A433" s="131" t="s">
        <v>603</v>
      </c>
      <c r="B433" s="132"/>
      <c r="C433" s="132"/>
      <c r="D433" s="132"/>
      <c r="E433" s="132"/>
      <c r="F433" s="133"/>
    </row>
    <row r="434" spans="1:6" ht="42.2" customHeight="1" x14ac:dyDescent="0.2">
      <c r="A434" s="15" t="s">
        <v>2</v>
      </c>
      <c r="B434" s="13" t="s">
        <v>3</v>
      </c>
      <c r="C434" s="14" t="s">
        <v>12</v>
      </c>
      <c r="D434" s="14" t="s">
        <v>9</v>
      </c>
      <c r="E434" s="27" t="s">
        <v>4</v>
      </c>
      <c r="F434" s="37" t="s">
        <v>13</v>
      </c>
    </row>
    <row r="435" spans="1:6" ht="18" x14ac:dyDescent="0.2">
      <c r="A435" s="18"/>
      <c r="B435" s="126" t="s">
        <v>525</v>
      </c>
      <c r="C435" s="127"/>
      <c r="D435" s="127"/>
      <c r="E435" s="127"/>
      <c r="F435" s="128"/>
    </row>
    <row r="436" spans="1:6" x14ac:dyDescent="0.2">
      <c r="A436" s="42" t="s">
        <v>180</v>
      </c>
      <c r="B436" s="40" t="s">
        <v>181</v>
      </c>
      <c r="C436" s="42" t="s">
        <v>303</v>
      </c>
      <c r="D436" s="43">
        <v>848</v>
      </c>
      <c r="E436" s="44">
        <v>0</v>
      </c>
      <c r="F436" s="44">
        <f>E436*D436</f>
        <v>0</v>
      </c>
    </row>
    <row r="437" spans="1:6" x14ac:dyDescent="0.2">
      <c r="A437" s="42" t="s">
        <v>184</v>
      </c>
      <c r="B437" s="40" t="s">
        <v>185</v>
      </c>
      <c r="C437" s="42" t="s">
        <v>303</v>
      </c>
      <c r="D437" s="43">
        <v>848</v>
      </c>
      <c r="E437" s="88">
        <v>0</v>
      </c>
      <c r="F437" s="44">
        <f t="shared" ref="F437:F450" si="17">E437*D437</f>
        <v>0</v>
      </c>
    </row>
    <row r="438" spans="1:6" x14ac:dyDescent="0.2">
      <c r="A438" s="42" t="s">
        <v>188</v>
      </c>
      <c r="B438" s="40" t="s">
        <v>189</v>
      </c>
      <c r="C438" s="42" t="s">
        <v>305</v>
      </c>
      <c r="D438" s="78">
        <f>D437*275/2000</f>
        <v>116.6</v>
      </c>
      <c r="E438" s="88">
        <v>0</v>
      </c>
      <c r="F438" s="44">
        <f t="shared" si="17"/>
        <v>0</v>
      </c>
    </row>
    <row r="439" spans="1:6" x14ac:dyDescent="0.2">
      <c r="A439" s="42" t="s">
        <v>524</v>
      </c>
      <c r="B439" s="40" t="s">
        <v>191</v>
      </c>
      <c r="C439" s="42" t="s">
        <v>305</v>
      </c>
      <c r="D439" s="55">
        <f>D437*165/2000</f>
        <v>69.959999999999994</v>
      </c>
      <c r="E439" s="88">
        <v>0</v>
      </c>
      <c r="F439" s="44">
        <f t="shared" si="17"/>
        <v>0</v>
      </c>
    </row>
    <row r="440" spans="1:6" ht="18" x14ac:dyDescent="0.2">
      <c r="A440" s="20"/>
      <c r="B440" s="129" t="s">
        <v>526</v>
      </c>
      <c r="C440" s="130"/>
      <c r="D440" s="130"/>
      <c r="E440" s="130"/>
      <c r="F440" s="125"/>
    </row>
    <row r="441" spans="1:6" x14ac:dyDescent="0.2">
      <c r="A441" s="52" t="s">
        <v>29</v>
      </c>
      <c r="B441" s="79" t="s">
        <v>30</v>
      </c>
      <c r="C441" s="52" t="s">
        <v>31</v>
      </c>
      <c r="D441" s="80">
        <v>1</v>
      </c>
      <c r="E441" s="44">
        <v>0</v>
      </c>
      <c r="F441" s="44">
        <f t="shared" si="17"/>
        <v>0</v>
      </c>
    </row>
    <row r="442" spans="1:6" x14ac:dyDescent="0.2">
      <c r="A442" s="52" t="s">
        <v>368</v>
      </c>
      <c r="B442" s="79" t="s">
        <v>369</v>
      </c>
      <c r="C442" s="52" t="s">
        <v>31</v>
      </c>
      <c r="D442" s="80">
        <v>1</v>
      </c>
      <c r="E442" s="44">
        <v>0</v>
      </c>
      <c r="F442" s="44">
        <f t="shared" si="17"/>
        <v>0</v>
      </c>
    </row>
    <row r="443" spans="1:6" x14ac:dyDescent="0.2">
      <c r="A443" s="52" t="s">
        <v>378</v>
      </c>
      <c r="B443" s="79" t="s">
        <v>379</v>
      </c>
      <c r="C443" s="52" t="s">
        <v>28</v>
      </c>
      <c r="D443" s="43">
        <v>16</v>
      </c>
      <c r="E443" s="44">
        <v>0</v>
      </c>
      <c r="F443" s="44">
        <f t="shared" si="17"/>
        <v>0</v>
      </c>
    </row>
    <row r="444" spans="1:6" x14ac:dyDescent="0.2">
      <c r="A444" s="52" t="s">
        <v>382</v>
      </c>
      <c r="B444" s="79" t="s">
        <v>383</v>
      </c>
      <c r="C444" s="52" t="s">
        <v>19</v>
      </c>
      <c r="D444" s="43">
        <v>135</v>
      </c>
      <c r="E444" s="44">
        <v>0</v>
      </c>
      <c r="F444" s="44">
        <f t="shared" si="17"/>
        <v>0</v>
      </c>
    </row>
    <row r="445" spans="1:6" x14ac:dyDescent="0.2">
      <c r="A445" s="52" t="s">
        <v>386</v>
      </c>
      <c r="B445" s="79" t="s">
        <v>387</v>
      </c>
      <c r="C445" s="52" t="s">
        <v>19</v>
      </c>
      <c r="D445" s="43">
        <v>20</v>
      </c>
      <c r="E445" s="44">
        <v>0</v>
      </c>
      <c r="F445" s="44">
        <f t="shared" si="17"/>
        <v>0</v>
      </c>
    </row>
    <row r="446" spans="1:6" x14ac:dyDescent="0.2">
      <c r="A446" s="52" t="s">
        <v>388</v>
      </c>
      <c r="B446" s="79" t="s">
        <v>389</v>
      </c>
      <c r="C446" s="52" t="s">
        <v>409</v>
      </c>
      <c r="D446" s="81">
        <v>1.6E-2</v>
      </c>
      <c r="E446" s="44">
        <v>0</v>
      </c>
      <c r="F446" s="44">
        <f t="shared" si="17"/>
        <v>0</v>
      </c>
    </row>
    <row r="447" spans="1:6" x14ac:dyDescent="0.2">
      <c r="A447" s="52" t="s">
        <v>392</v>
      </c>
      <c r="B447" s="79" t="s">
        <v>393</v>
      </c>
      <c r="C447" s="52" t="s">
        <v>28</v>
      </c>
      <c r="D447" s="43">
        <v>2</v>
      </c>
      <c r="E447" s="44">
        <v>0</v>
      </c>
      <c r="F447" s="44">
        <f t="shared" si="17"/>
        <v>0</v>
      </c>
    </row>
    <row r="448" spans="1:6" x14ac:dyDescent="0.2">
      <c r="A448" s="52" t="s">
        <v>396</v>
      </c>
      <c r="B448" s="79" t="s">
        <v>397</v>
      </c>
      <c r="C448" s="52" t="s">
        <v>28</v>
      </c>
      <c r="D448" s="43">
        <v>1</v>
      </c>
      <c r="E448" s="44">
        <v>0</v>
      </c>
      <c r="F448" s="44">
        <f t="shared" si="17"/>
        <v>0</v>
      </c>
    </row>
    <row r="449" spans="1:126" x14ac:dyDescent="0.2">
      <c r="A449" s="52" t="s">
        <v>398</v>
      </c>
      <c r="B449" s="79" t="s">
        <v>399</v>
      </c>
      <c r="C449" s="52" t="s">
        <v>28</v>
      </c>
      <c r="D449" s="43">
        <v>1</v>
      </c>
      <c r="E449" s="44">
        <v>0</v>
      </c>
      <c r="F449" s="44">
        <f t="shared" si="17"/>
        <v>0</v>
      </c>
    </row>
    <row r="450" spans="1:126" x14ac:dyDescent="0.2">
      <c r="A450" s="52" t="s">
        <v>400</v>
      </c>
      <c r="B450" s="79" t="s">
        <v>401</v>
      </c>
      <c r="C450" s="52" t="s">
        <v>409</v>
      </c>
      <c r="D450" s="81">
        <v>6.4000000000000001E-2</v>
      </c>
      <c r="E450" s="44">
        <v>0</v>
      </c>
      <c r="F450" s="44">
        <f t="shared" si="17"/>
        <v>0</v>
      </c>
    </row>
    <row r="451" spans="1:126" s="12" customFormat="1" ht="37.5" customHeight="1" x14ac:dyDescent="0.2">
      <c r="A451" s="152" t="s">
        <v>604</v>
      </c>
      <c r="B451" s="153"/>
      <c r="C451" s="153"/>
      <c r="D451" s="153"/>
      <c r="E451" s="154"/>
      <c r="F451" s="35">
        <f>SUM(F436:F439,F441:F450)</f>
        <v>0</v>
      </c>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c r="CK451"/>
      <c r="CL451"/>
      <c r="CM451"/>
      <c r="CN451"/>
      <c r="CO451"/>
      <c r="CP451"/>
      <c r="CQ451"/>
      <c r="CR451"/>
      <c r="CS451"/>
      <c r="CT451"/>
      <c r="CU451"/>
      <c r="CV451"/>
      <c r="CW451"/>
      <c r="CX451"/>
      <c r="CY451"/>
      <c r="CZ451"/>
      <c r="DA451"/>
      <c r="DB451"/>
      <c r="DC451"/>
      <c r="DD451"/>
      <c r="DE451"/>
      <c r="DF451"/>
      <c r="DG451"/>
      <c r="DH451"/>
      <c r="DI451"/>
      <c r="DJ451"/>
      <c r="DK451"/>
      <c r="DL451"/>
      <c r="DM451"/>
      <c r="DN451"/>
      <c r="DO451"/>
      <c r="DP451"/>
      <c r="DQ451"/>
      <c r="DR451"/>
      <c r="DS451"/>
      <c r="DT451"/>
      <c r="DU451"/>
      <c r="DV451"/>
    </row>
    <row r="452" spans="1:126" s="12" customFormat="1" ht="36" customHeight="1" x14ac:dyDescent="0.2">
      <c r="A452" s="131" t="s">
        <v>605</v>
      </c>
      <c r="B452" s="132"/>
      <c r="C452" s="132"/>
      <c r="D452" s="132"/>
      <c r="E452" s="132"/>
      <c r="F452" s="133"/>
      <c r="G452"/>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c r="CK452"/>
      <c r="CL452"/>
      <c r="CM452"/>
      <c r="CN452"/>
      <c r="CO452"/>
      <c r="CP452"/>
      <c r="CQ452"/>
      <c r="CR452"/>
      <c r="CS452"/>
      <c r="CT452"/>
      <c r="CU452"/>
      <c r="CV452"/>
      <c r="CW452"/>
      <c r="CX452"/>
      <c r="CY452"/>
      <c r="CZ452"/>
      <c r="DA452"/>
      <c r="DB452"/>
      <c r="DC452"/>
      <c r="DD452"/>
      <c r="DE452"/>
      <c r="DF452"/>
      <c r="DG452"/>
      <c r="DH452"/>
      <c r="DI452"/>
      <c r="DJ452"/>
      <c r="DK452"/>
      <c r="DL452"/>
      <c r="DM452"/>
      <c r="DN452"/>
      <c r="DO452"/>
      <c r="DP452"/>
      <c r="DQ452"/>
      <c r="DR452"/>
      <c r="DS452"/>
      <c r="DT452"/>
      <c r="DU452"/>
      <c r="DV452"/>
    </row>
    <row r="453" spans="1:126" s="12" customFormat="1" ht="42.2" customHeight="1" x14ac:dyDescent="0.2">
      <c r="A453" s="15" t="s">
        <v>2</v>
      </c>
      <c r="B453" s="13" t="s">
        <v>3</v>
      </c>
      <c r="C453" s="14" t="s">
        <v>12</v>
      </c>
      <c r="D453" s="14" t="s">
        <v>9</v>
      </c>
      <c r="E453" s="27" t="s">
        <v>4</v>
      </c>
      <c r="F453" s="37" t="s">
        <v>13</v>
      </c>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c r="CK453"/>
      <c r="CL453"/>
      <c r="CM453"/>
      <c r="CN453"/>
      <c r="CO453"/>
      <c r="CP453"/>
      <c r="CQ453"/>
      <c r="CR453"/>
      <c r="CS453"/>
      <c r="CT453"/>
      <c r="CU453"/>
      <c r="CV453"/>
      <c r="CW453"/>
      <c r="CX453"/>
      <c r="CY453"/>
      <c r="CZ453"/>
      <c r="DA453"/>
      <c r="DB453"/>
      <c r="DC453"/>
      <c r="DD453"/>
      <c r="DE453"/>
      <c r="DF453"/>
      <c r="DG453"/>
      <c r="DH453"/>
      <c r="DI453"/>
      <c r="DJ453"/>
      <c r="DK453"/>
      <c r="DL453"/>
      <c r="DM453"/>
      <c r="DN453"/>
      <c r="DO453"/>
      <c r="DP453"/>
      <c r="DQ453"/>
      <c r="DR453"/>
      <c r="DS453"/>
      <c r="DT453"/>
      <c r="DU453"/>
      <c r="DV453"/>
    </row>
    <row r="454" spans="1:126" s="12" customFormat="1" ht="18" x14ac:dyDescent="0.2">
      <c r="A454" s="18"/>
      <c r="B454" s="129" t="s">
        <v>525</v>
      </c>
      <c r="C454" s="130"/>
      <c r="D454" s="130"/>
      <c r="E454" s="130"/>
      <c r="F454" s="125"/>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c r="CK454"/>
      <c r="CL454"/>
      <c r="CM454"/>
      <c r="CN454"/>
      <c r="CO454"/>
      <c r="CP454"/>
      <c r="CQ454"/>
      <c r="CR454"/>
      <c r="CS454"/>
      <c r="CT454"/>
      <c r="CU454"/>
      <c r="CV454"/>
      <c r="CW454"/>
      <c r="CX454"/>
      <c r="CY454"/>
      <c r="CZ454"/>
      <c r="DA454"/>
      <c r="DB454"/>
      <c r="DC454"/>
      <c r="DD454"/>
      <c r="DE454"/>
      <c r="DF454"/>
      <c r="DG454"/>
      <c r="DH454"/>
      <c r="DI454"/>
      <c r="DJ454"/>
      <c r="DK454"/>
      <c r="DL454"/>
      <c r="DM454"/>
      <c r="DN454"/>
      <c r="DO454"/>
      <c r="DP454"/>
      <c r="DQ454"/>
      <c r="DR454"/>
      <c r="DS454"/>
      <c r="DT454"/>
      <c r="DU454"/>
      <c r="DV454"/>
    </row>
    <row r="455" spans="1:126" x14ac:dyDescent="0.2">
      <c r="A455" s="42" t="s">
        <v>180</v>
      </c>
      <c r="B455" s="40" t="s">
        <v>181</v>
      </c>
      <c r="C455" s="42" t="s">
        <v>303</v>
      </c>
      <c r="D455" s="43">
        <v>656</v>
      </c>
      <c r="E455" s="31">
        <v>0</v>
      </c>
      <c r="F455" s="44">
        <f>E463*D455</f>
        <v>0</v>
      </c>
    </row>
    <row r="456" spans="1:126" x14ac:dyDescent="0.2">
      <c r="A456" s="42" t="s">
        <v>184</v>
      </c>
      <c r="B456" s="40" t="s">
        <v>185</v>
      </c>
      <c r="C456" s="42" t="s">
        <v>303</v>
      </c>
      <c r="D456" s="43">
        <v>656</v>
      </c>
      <c r="E456" s="88">
        <v>0</v>
      </c>
      <c r="F456" s="44">
        <f t="shared" ref="F456:F458" si="18">E456*D456</f>
        <v>0</v>
      </c>
    </row>
    <row r="457" spans="1:126" x14ac:dyDescent="0.2">
      <c r="A457" s="42" t="s">
        <v>188</v>
      </c>
      <c r="B457" s="40" t="s">
        <v>189</v>
      </c>
      <c r="C457" s="42" t="s">
        <v>305</v>
      </c>
      <c r="D457" s="55">
        <f>D456*275/2000</f>
        <v>90.2</v>
      </c>
      <c r="E457" s="88">
        <v>0</v>
      </c>
      <c r="F457" s="44">
        <f t="shared" si="18"/>
        <v>0</v>
      </c>
    </row>
    <row r="458" spans="1:126" x14ac:dyDescent="0.2">
      <c r="A458" s="42" t="s">
        <v>524</v>
      </c>
      <c r="B458" s="40" t="s">
        <v>191</v>
      </c>
      <c r="C458" s="42" t="s">
        <v>305</v>
      </c>
      <c r="D458" s="55">
        <f>D456*165/2000</f>
        <v>54.12</v>
      </c>
      <c r="E458" s="88">
        <v>0</v>
      </c>
      <c r="F458" s="44">
        <f t="shared" si="18"/>
        <v>0</v>
      </c>
    </row>
    <row r="459" spans="1:126" ht="18" x14ac:dyDescent="0.2">
      <c r="A459" s="20"/>
      <c r="B459" s="129" t="s">
        <v>526</v>
      </c>
      <c r="C459" s="130"/>
      <c r="D459" s="130"/>
      <c r="E459" s="130"/>
      <c r="F459" s="125"/>
    </row>
    <row r="460" spans="1:126" x14ac:dyDescent="0.2">
      <c r="A460" s="52" t="s">
        <v>29</v>
      </c>
      <c r="B460" s="79" t="s">
        <v>30</v>
      </c>
      <c r="C460" s="52" t="s">
        <v>31</v>
      </c>
      <c r="D460" s="80">
        <v>2</v>
      </c>
      <c r="E460" s="44">
        <v>0</v>
      </c>
      <c r="F460" s="44">
        <f t="shared" ref="F460:F466" si="19">E460*D460</f>
        <v>0</v>
      </c>
    </row>
    <row r="461" spans="1:126" x14ac:dyDescent="0.2">
      <c r="A461" s="52" t="s">
        <v>374</v>
      </c>
      <c r="B461" s="79" t="s">
        <v>375</v>
      </c>
      <c r="C461" s="52" t="s">
        <v>28</v>
      </c>
      <c r="D461" s="43">
        <v>2</v>
      </c>
      <c r="E461" s="44">
        <v>0</v>
      </c>
      <c r="F461" s="44">
        <f t="shared" si="19"/>
        <v>0</v>
      </c>
    </row>
    <row r="462" spans="1:126" x14ac:dyDescent="0.2">
      <c r="A462" s="52" t="s">
        <v>378</v>
      </c>
      <c r="B462" s="79" t="s">
        <v>379</v>
      </c>
      <c r="C462" s="52" t="s">
        <v>28</v>
      </c>
      <c r="D462" s="43">
        <v>66</v>
      </c>
      <c r="E462" s="44">
        <v>0</v>
      </c>
      <c r="F462" s="44">
        <f t="shared" si="19"/>
        <v>0</v>
      </c>
    </row>
    <row r="463" spans="1:126" x14ac:dyDescent="0.2">
      <c r="A463" s="52" t="s">
        <v>527</v>
      </c>
      <c r="B463" s="79" t="s">
        <v>381</v>
      </c>
      <c r="C463" s="52" t="s">
        <v>306</v>
      </c>
      <c r="D463" s="43">
        <v>27</v>
      </c>
      <c r="E463" s="88">
        <v>0</v>
      </c>
      <c r="F463" s="44">
        <f>E463*D463</f>
        <v>0</v>
      </c>
    </row>
    <row r="464" spans="1:126" x14ac:dyDescent="0.2">
      <c r="A464" s="52" t="s">
        <v>388</v>
      </c>
      <c r="B464" s="79" t="s">
        <v>389</v>
      </c>
      <c r="C464" s="52" t="s">
        <v>409</v>
      </c>
      <c r="D464" s="81">
        <v>1.6E-2</v>
      </c>
      <c r="E464" s="44">
        <v>0</v>
      </c>
      <c r="F464" s="44">
        <f t="shared" si="19"/>
        <v>0</v>
      </c>
    </row>
    <row r="465" spans="1:8" x14ac:dyDescent="0.2">
      <c r="A465" s="52" t="s">
        <v>392</v>
      </c>
      <c r="B465" s="79" t="s">
        <v>393</v>
      </c>
      <c r="C465" s="52" t="s">
        <v>28</v>
      </c>
      <c r="D465" s="43">
        <v>5</v>
      </c>
      <c r="E465" s="44">
        <v>0</v>
      </c>
      <c r="F465" s="44">
        <f t="shared" si="19"/>
        <v>0</v>
      </c>
    </row>
    <row r="466" spans="1:8" x14ac:dyDescent="0.2">
      <c r="A466" s="52" t="s">
        <v>400</v>
      </c>
      <c r="B466" s="79" t="s">
        <v>401</v>
      </c>
      <c r="C466" s="52" t="s">
        <v>409</v>
      </c>
      <c r="D466" s="81">
        <v>7.2000000000000008E-2</v>
      </c>
      <c r="E466" s="44">
        <v>0</v>
      </c>
      <c r="F466" s="44">
        <f t="shared" si="19"/>
        <v>0</v>
      </c>
    </row>
    <row r="467" spans="1:8" ht="31.5" customHeight="1" x14ac:dyDescent="0.2">
      <c r="A467" s="134" t="s">
        <v>604</v>
      </c>
      <c r="B467" s="135"/>
      <c r="C467" s="135"/>
      <c r="D467" s="135"/>
      <c r="E467" s="135"/>
      <c r="F467" s="35">
        <f>SUM(F455:F458,F460:F466)</f>
        <v>0</v>
      </c>
    </row>
    <row r="468" spans="1:8" ht="24" customHeight="1" x14ac:dyDescent="0.2">
      <c r="A468" s="11"/>
      <c r="B468" s="10"/>
      <c r="C468" s="11"/>
      <c r="D468" s="11"/>
      <c r="E468" s="30"/>
      <c r="F468" s="38"/>
    </row>
    <row r="469" spans="1:8" ht="30" customHeight="1" x14ac:dyDescent="0.2">
      <c r="A469" s="138" t="s">
        <v>6</v>
      </c>
      <c r="B469" s="139"/>
      <c r="C469" s="139"/>
      <c r="D469" s="139"/>
      <c r="E469" s="139"/>
      <c r="F469" s="140"/>
    </row>
    <row r="470" spans="1:8" ht="40.5" customHeight="1" x14ac:dyDescent="0.2">
      <c r="A470" s="141" t="s">
        <v>5</v>
      </c>
      <c r="B470" s="142"/>
      <c r="C470" s="142"/>
      <c r="D470" s="143"/>
      <c r="E470" s="144">
        <f>SUM(F21,F84,F98,F172,F227,F235,F261,F281,F310,F343,F377,F406,F432,F451,F467)</f>
        <v>0</v>
      </c>
      <c r="F470" s="145"/>
      <c r="H470" s="24"/>
    </row>
    <row r="471" spans="1:8" ht="19.5" customHeight="1" x14ac:dyDescent="0.2">
      <c r="A471" s="146" t="s">
        <v>7</v>
      </c>
      <c r="B471" s="147"/>
      <c r="C471" s="147"/>
      <c r="D471" s="147"/>
      <c r="E471" s="147"/>
      <c r="F471" s="148"/>
    </row>
    <row r="472" spans="1:8" ht="20.25" customHeight="1" x14ac:dyDescent="0.25">
      <c r="A472" s="149" t="s">
        <v>606</v>
      </c>
      <c r="B472" s="150"/>
      <c r="C472" s="150"/>
      <c r="D472" s="150"/>
      <c r="E472" s="150"/>
      <c r="F472" s="151"/>
    </row>
    <row r="473" spans="1:8" ht="12.75" x14ac:dyDescent="0.2">
      <c r="A473" s="23"/>
      <c r="B473" s="136" t="s">
        <v>8</v>
      </c>
      <c r="C473" s="136"/>
      <c r="D473" s="136"/>
      <c r="E473" s="136"/>
      <c r="F473" s="137"/>
    </row>
    <row r="482" spans="2:2" ht="18" x14ac:dyDescent="0.25">
      <c r="B482" s="5"/>
    </row>
  </sheetData>
  <mergeCells count="49">
    <mergeCell ref="B1:F4"/>
    <mergeCell ref="B9:F9"/>
    <mergeCell ref="A11:F11"/>
    <mergeCell ref="A12:F15"/>
    <mergeCell ref="A172:E172"/>
    <mergeCell ref="A16:F16"/>
    <mergeCell ref="A17:F17"/>
    <mergeCell ref="B7:F7"/>
    <mergeCell ref="A99:F99"/>
    <mergeCell ref="A22:F22"/>
    <mergeCell ref="A84:E84"/>
    <mergeCell ref="A85:F85"/>
    <mergeCell ref="A98:E98"/>
    <mergeCell ref="A21:E21"/>
    <mergeCell ref="A227:E227"/>
    <mergeCell ref="A173:F173"/>
    <mergeCell ref="A433:F433"/>
    <mergeCell ref="A451:E451"/>
    <mergeCell ref="A236:F236"/>
    <mergeCell ref="A261:E261"/>
    <mergeCell ref="A228:F228"/>
    <mergeCell ref="A235:E235"/>
    <mergeCell ref="A344:F344"/>
    <mergeCell ref="A377:E377"/>
    <mergeCell ref="A262:F262"/>
    <mergeCell ref="A281:E281"/>
    <mergeCell ref="A282:F282"/>
    <mergeCell ref="A310:E310"/>
    <mergeCell ref="A311:F311"/>
    <mergeCell ref="A343:E343"/>
    <mergeCell ref="B459:F459"/>
    <mergeCell ref="B454:F454"/>
    <mergeCell ref="B473:F473"/>
    <mergeCell ref="A452:F452"/>
    <mergeCell ref="A469:F469"/>
    <mergeCell ref="A470:D470"/>
    <mergeCell ref="E470:F470"/>
    <mergeCell ref="A471:F471"/>
    <mergeCell ref="A467:E467"/>
    <mergeCell ref="A472:F472"/>
    <mergeCell ref="B347:F347"/>
    <mergeCell ref="B356:F356"/>
    <mergeCell ref="B359:F359"/>
    <mergeCell ref="B435:F435"/>
    <mergeCell ref="B440:F440"/>
    <mergeCell ref="A378:F378"/>
    <mergeCell ref="A406:E406"/>
    <mergeCell ref="A407:F407"/>
    <mergeCell ref="A432:E432"/>
  </mergeCells>
  <phoneticPr fontId="0" type="noConversion"/>
  <printOptions horizontalCentered="1"/>
  <pageMargins left="0.2" right="0.2" top="0.25" bottom="0.5" header="0.3" footer="0.3"/>
  <pageSetup scale="36" fitToHeight="4" orientation="portrait" r:id="rId1"/>
  <headerFooter alignWithMargins="0">
    <oddFooter>&amp;RPage &amp;P of &amp;N</oddFooter>
  </headerFooter>
  <rowBreaks count="3" manualBreakCount="3">
    <brk id="235" max="5" man="1"/>
    <brk id="343" max="5" man="1"/>
    <brk id="451"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D778D0C2-5D0A-46F0-AB48-6058A12DF56A}"/>
</file>

<file path=customXml/itemProps4.xml><?xml version="1.0" encoding="utf-8"?>
<ds:datastoreItem xmlns:ds="http://schemas.openxmlformats.org/officeDocument/2006/customXml" ds:itemID="{FA60A3BC-8940-4C30-B1ED-DCB3EAAFA65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Bell, Kacey</cp:lastModifiedBy>
  <cp:lastPrinted>2024-12-20T21:51:20Z</cp:lastPrinted>
  <dcterms:created xsi:type="dcterms:W3CDTF">1998-06-09T19:27:04Z</dcterms:created>
  <dcterms:modified xsi:type="dcterms:W3CDTF">2025-01-03T15:41:17Z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505cedc4-5e0f-456c-8b7a-b3ce1348601a</vt:lpwstr>
  </property>
</Properties>
</file>