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W:\Share\HW Clients\Lee County Gov't\2022 Onward\7. Marketing\2025\Medical Pharmacy\0. Internal Admin\Medical Data\Claims - By Year\"/>
    </mc:Choice>
  </mc:AlternateContent>
  <xr:revisionPtr revIDLastSave="0" documentId="13_ncr:1_{56A44890-9DD2-4C4F-B569-9107E4DB4E42}" xr6:coauthVersionLast="47" xr6:coauthVersionMax="47" xr10:uidLastSave="{00000000-0000-0000-0000-000000000000}"/>
  <bookViews>
    <workbookView xWindow="-120" yWindow="-120" windowWidth="29040" windowHeight="15720" tabRatio="836" xr2:uid="{00000000-000D-0000-FFFF-FFFF00000000}"/>
  </bookViews>
  <sheets>
    <sheet name="CPII &amp; AS" sheetId="28" r:id="rId1"/>
    <sheet name="CPII &amp; AS Active" sheetId="29" r:id="rId2"/>
    <sheet name="CPII &amp; AS Retirees" sheetId="30" r:id="rId3"/>
  </sheets>
  <externalReferences>
    <externalReference r:id="rId4"/>
    <externalReference r:id="rId5"/>
  </externalReferences>
  <definedNames>
    <definedName name="life_loss_table">#REF!</definedName>
    <definedName name="PhName">[1]FUNDREQ!#REF!</definedName>
    <definedName name="PhNum">[1]FUNDREQ!#REF!</definedName>
    <definedName name="PoolingChosen">'[2]Logic Engine'!$K$37</definedName>
    <definedName name="PoolingName">'[2]Logic Engine'!$N$39:$P$50</definedName>
    <definedName name="_xlnm.Print_Area" localSheetId="0">'CPII &amp; AS'!$A$1:$N$47</definedName>
    <definedName name="_xlnm.Print_Area" localSheetId="1">'CPII &amp; AS Active'!$A$1:$N$48</definedName>
    <definedName name="_xlnm.Print_Area" localSheetId="2">'CPII &amp; AS Retirees'!$A$1:$N$47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2" i="30" l="1"/>
  <c r="J62" i="30"/>
  <c r="I62" i="30"/>
  <c r="H62" i="30"/>
  <c r="F62" i="30"/>
  <c r="E62" i="30"/>
  <c r="D62" i="30"/>
  <c r="L43" i="30"/>
  <c r="J43" i="30"/>
  <c r="I43" i="30"/>
  <c r="H43" i="30"/>
  <c r="F43" i="30"/>
  <c r="E43" i="30"/>
  <c r="D43" i="30"/>
  <c r="L24" i="30"/>
  <c r="J24" i="30"/>
  <c r="I24" i="30"/>
  <c r="H24" i="30"/>
  <c r="F24" i="30"/>
  <c r="E24" i="30"/>
  <c r="D24" i="30"/>
  <c r="F78" i="29"/>
  <c r="D78" i="29"/>
  <c r="L63" i="29"/>
  <c r="J63" i="29"/>
  <c r="I63" i="29"/>
  <c r="H63" i="29"/>
  <c r="F63" i="29"/>
  <c r="E63" i="29"/>
  <c r="D63" i="29"/>
  <c r="L24" i="29"/>
  <c r="J24" i="29"/>
  <c r="I24" i="29"/>
  <c r="H24" i="29"/>
  <c r="F24" i="29"/>
  <c r="E24" i="29"/>
  <c r="D24" i="29"/>
  <c r="F24" i="28"/>
  <c r="L24" i="28"/>
  <c r="J24" i="28"/>
  <c r="I24" i="28"/>
  <c r="H24" i="28"/>
  <c r="E24" i="28"/>
  <c r="D24" i="28"/>
  <c r="L77" i="30" l="1"/>
  <c r="J77" i="30"/>
  <c r="I77" i="30"/>
  <c r="H77" i="30"/>
  <c r="F77" i="30"/>
  <c r="E77" i="30"/>
  <c r="D77" i="30"/>
  <c r="L78" i="29"/>
  <c r="J78" i="29"/>
  <c r="I78" i="29"/>
  <c r="H78" i="29"/>
  <c r="E78" i="29"/>
  <c r="J77" i="28"/>
  <c r="F77" i="28"/>
  <c r="L77" i="28"/>
  <c r="I77" i="28"/>
  <c r="H77" i="28"/>
  <c r="E77" i="28"/>
  <c r="D77" i="28"/>
  <c r="F62" i="28"/>
  <c r="D62" i="28" l="1"/>
  <c r="J62" i="28"/>
  <c r="I62" i="28"/>
  <c r="H62" i="28"/>
  <c r="E62" i="28"/>
  <c r="L62" i="28" l="1"/>
  <c r="L43" i="28"/>
  <c r="J43" i="28"/>
  <c r="I43" i="28"/>
  <c r="H43" i="28"/>
  <c r="F43" i="28"/>
  <c r="E43" i="28"/>
  <c r="D43" i="28"/>
  <c r="L42" i="29"/>
  <c r="F41" i="29" l="1"/>
  <c r="E41" i="29"/>
  <c r="D41" i="29"/>
  <c r="J41" i="29"/>
  <c r="I41" i="29"/>
  <c r="H41" i="29"/>
  <c r="J40" i="29"/>
  <c r="I40" i="29"/>
  <c r="F40" i="29"/>
  <c r="E40" i="29"/>
  <c r="D40" i="29"/>
  <c r="H40" i="29"/>
  <c r="J39" i="29"/>
  <c r="F39" i="29"/>
  <c r="L39" i="29"/>
  <c r="F44" i="29" l="1"/>
  <c r="E44" i="29"/>
  <c r="I44" i="29"/>
  <c r="J44" i="29"/>
  <c r="H44" i="29"/>
  <c r="D44" i="29"/>
  <c r="L40" i="29"/>
  <c r="L41" i="29"/>
  <c r="L44" i="29" l="1"/>
</calcChain>
</file>

<file path=xl/sharedStrings.xml><?xml version="1.0" encoding="utf-8"?>
<sst xmlns="http://schemas.openxmlformats.org/spreadsheetml/2006/main" count="225" uniqueCount="21">
  <si>
    <t>Month</t>
  </si>
  <si>
    <t>Claims</t>
  </si>
  <si>
    <t>Paid</t>
  </si>
  <si>
    <t>Excludes Pharmacy Rebates</t>
  </si>
  <si>
    <t xml:space="preserve">Total Monthly </t>
  </si>
  <si>
    <t>Medical  and RX</t>
  </si>
  <si>
    <t>Lives</t>
  </si>
  <si>
    <t>Total Paid Claim Experience</t>
  </si>
  <si>
    <t>Active Paid Claim Experience</t>
  </si>
  <si>
    <t>Retiree Paid Claim Experience</t>
  </si>
  <si>
    <t>CP II</t>
  </si>
  <si>
    <t>CPII</t>
  </si>
  <si>
    <t>OA AS</t>
  </si>
  <si>
    <t>Medical  and Rx</t>
  </si>
  <si>
    <t xml:space="preserve">CPII Rx </t>
  </si>
  <si>
    <t>OA AS Rx</t>
  </si>
  <si>
    <t>Lee County BOCC   #881673   -   Choice POS II, OA Aetna Select</t>
  </si>
  <si>
    <t>TOTAL 2021</t>
  </si>
  <si>
    <t>TOTAL 2022</t>
  </si>
  <si>
    <t>TOTAL YTD 2023</t>
  </si>
  <si>
    <t>TOTAL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</si>
</sst>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_(&quot;$&quot;* #,##0_);_(&quot;$&quot;* \(#,##0\);_(&quot;$&quot;* &quot;-&quot;??_);_(@_)"/>
    <numFmt numFmtId="167" formatCode="&quot;$&quot;#,##0"/>
    <numFmt numFmtId="168" formatCode="m/d/yy"/>
    <numFmt numFmtId="169" formatCode="&quot;$&quot;* #,##0;\(&quot;$&quot;* #,##0\)"/>
  </numFmts>
  <fonts count="2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9"/>
      <color indexed="12"/>
      <name val="Helvetica"/>
    </font>
    <font>
      <sz val="12"/>
      <color indexed="17"/>
      <name val="Times"/>
      <family val="1"/>
    </font>
    <font>
      <sz val="10"/>
      <name val="Helvetica"/>
    </font>
    <font>
      <b/>
      <sz val="10"/>
      <color indexed="12"/>
      <name val="Helvetica"/>
    </font>
    <font>
      <sz val="10"/>
      <color indexed="12"/>
      <name val="Helvetica"/>
    </font>
    <font>
      <b/>
      <i/>
      <sz val="14"/>
      <name val="Times"/>
    </font>
    <font>
      <b/>
      <sz val="24"/>
      <name val="Times"/>
    </font>
    <font>
      <b/>
      <i/>
      <sz val="14"/>
      <name val="Arial"/>
      <family val="2"/>
    </font>
    <font>
      <b/>
      <i/>
      <sz val="15"/>
      <name val="Arial"/>
      <family val="2"/>
    </font>
    <font>
      <sz val="15"/>
      <name val="Arial"/>
      <family val="2"/>
    </font>
    <font>
      <sz val="13"/>
      <color indexed="10"/>
      <name val="Arial"/>
      <family val="2"/>
    </font>
    <font>
      <sz val="48"/>
      <name val="Aetna Inc.  Logo"/>
    </font>
    <font>
      <b/>
      <sz val="48"/>
      <name val="Aetna Inc.  Logo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3" fillId="0" borderId="0" applyNumberFormat="0" applyFill="0" applyBorder="0" applyAlignment="0" applyProtection="0">
      <alignment horizontal="right"/>
    </xf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37" fontId="14" fillId="0" borderId="0"/>
    <xf numFmtId="164" fontId="15" fillId="0" borderId="0" applyFont="0" applyFill="0" applyBorder="0" applyAlignment="0" applyProtection="0"/>
    <xf numFmtId="169" fontId="15" fillId="0" borderId="0" applyFill="0" applyBorder="0" applyAlignment="0" applyProtection="0"/>
    <xf numFmtId="0" fontId="7" fillId="0" borderId="1" applyNumberFormat="0" applyAlignment="0" applyProtection="0">
      <alignment horizontal="left" vertical="center"/>
    </xf>
    <xf numFmtId="0" fontId="7" fillId="0" borderId="2">
      <alignment horizontal="left" vertical="center"/>
    </xf>
    <xf numFmtId="0" fontId="16" fillId="0" borderId="0" applyNumberFormat="0" applyFill="0" applyBorder="0" applyProtection="0">
      <alignment horizontal="right"/>
    </xf>
    <xf numFmtId="0" fontId="17" fillId="0" borderId="0" applyNumberFormat="0" applyFill="0" applyBorder="0" applyProtection="0">
      <alignment horizontal="right"/>
    </xf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/>
    <xf numFmtId="0" fontId="1" fillId="0" borderId="0"/>
  </cellStyleXfs>
  <cellXfs count="131">
    <xf numFmtId="0" fontId="0" fillId="0" borderId="0" xfId="0"/>
    <xf numFmtId="0" fontId="0" fillId="2" borderId="0" xfId="0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166" fontId="11" fillId="2" borderId="0" xfId="3" applyNumberFormat="1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167" fontId="12" fillId="2" borderId="0" xfId="3" applyNumberFormat="1" applyFont="1" applyFill="1" applyBorder="1" applyProtection="1">
      <protection hidden="1"/>
    </xf>
    <xf numFmtId="15" fontId="8" fillId="2" borderId="0" xfId="0" applyNumberFormat="1" applyFont="1" applyFill="1" applyProtection="1">
      <protection hidden="1"/>
    </xf>
    <xf numFmtId="168" fontId="8" fillId="2" borderId="0" xfId="0" applyNumberFormat="1" applyFont="1" applyFill="1" applyAlignment="1" applyProtection="1">
      <alignment horizontal="left"/>
      <protection hidden="1"/>
    </xf>
    <xf numFmtId="0" fontId="8" fillId="2" borderId="0" xfId="0" applyFont="1" applyFill="1" applyProtection="1">
      <protection hidden="1"/>
    </xf>
    <xf numFmtId="17" fontId="11" fillId="2" borderId="0" xfId="0" applyNumberFormat="1" applyFont="1" applyFill="1" applyBorder="1" applyProtection="1">
      <protection hidden="1"/>
    </xf>
    <xf numFmtId="0" fontId="10" fillId="2" borderId="0" xfId="0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center"/>
      <protection hidden="1"/>
    </xf>
    <xf numFmtId="0" fontId="11" fillId="2" borderId="0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11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Alignment="1" applyProtection="1">
      <alignment horizontal="right"/>
      <protection hidden="1"/>
    </xf>
    <xf numFmtId="168" fontId="8" fillId="2" borderId="0" xfId="0" applyNumberFormat="1" applyFont="1" applyFill="1" applyAlignment="1" applyProtection="1">
      <alignment horizontal="center"/>
      <protection hidden="1"/>
    </xf>
    <xf numFmtId="166" fontId="11" fillId="2" borderId="0" xfId="3" applyNumberFormat="1" applyFont="1" applyFill="1" applyBorder="1" applyAlignment="1" applyProtection="1">
      <alignment horizontal="center"/>
      <protection hidden="1"/>
    </xf>
    <xf numFmtId="0" fontId="10" fillId="2" borderId="0" xfId="0" applyFont="1" applyFill="1" applyBorder="1" applyAlignment="1" applyProtection="1">
      <alignment horizontal="right"/>
      <protection hidden="1"/>
    </xf>
    <xf numFmtId="0" fontId="5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 applyBorder="1" applyProtection="1">
      <protection hidden="1"/>
    </xf>
    <xf numFmtId="0" fontId="7" fillId="2" borderId="0" xfId="0" applyFont="1" applyFill="1" applyBorder="1" applyProtection="1">
      <protection hidden="1"/>
    </xf>
    <xf numFmtId="0" fontId="20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right"/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right" wrapText="1"/>
      <protection hidden="1"/>
    </xf>
    <xf numFmtId="165" fontId="11" fillId="2" borderId="0" xfId="2" applyNumberFormat="1" applyFont="1" applyFill="1" applyBorder="1" applyAlignment="1" applyProtection="1">
      <alignment horizontal="right"/>
      <protection hidden="1"/>
    </xf>
    <xf numFmtId="165" fontId="11" fillId="2" borderId="0" xfId="2" applyNumberFormat="1" applyFont="1" applyFill="1" applyBorder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right"/>
      <protection hidden="1"/>
    </xf>
    <xf numFmtId="166" fontId="11" fillId="2" borderId="0" xfId="3" applyNumberFormat="1" applyFont="1" applyFill="1" applyBorder="1" applyAlignment="1" applyProtection="1">
      <alignment horizontal="right"/>
      <protection hidden="1"/>
    </xf>
    <xf numFmtId="0" fontId="12" fillId="2" borderId="3" xfId="0" applyFont="1" applyFill="1" applyBorder="1" applyAlignment="1" applyProtection="1">
      <alignment horizontal="right"/>
      <protection hidden="1"/>
    </xf>
    <xf numFmtId="0" fontId="12" fillId="2" borderId="3" xfId="0" applyFont="1" applyFill="1" applyBorder="1" applyAlignment="1" applyProtection="1">
      <alignment horizontal="right" wrapText="1"/>
      <protection hidden="1"/>
    </xf>
    <xf numFmtId="167" fontId="11" fillId="2" borderId="0" xfId="2" applyNumberFormat="1" applyFont="1" applyFill="1" applyBorder="1" applyAlignment="1" applyProtection="1">
      <alignment horizontal="right"/>
      <protection hidden="1"/>
    </xf>
    <xf numFmtId="1" fontId="11" fillId="2" borderId="0" xfId="2" applyNumberFormat="1" applyFont="1" applyFill="1" applyBorder="1" applyAlignment="1" applyProtection="1">
      <alignment horizontal="right"/>
      <protection hidden="1"/>
    </xf>
    <xf numFmtId="1" fontId="12" fillId="2" borderId="0" xfId="3" applyNumberFormat="1" applyFont="1" applyFill="1" applyBorder="1" applyProtection="1">
      <protection hidden="1"/>
    </xf>
    <xf numFmtId="1" fontId="11" fillId="2" borderId="0" xfId="2" applyNumberFormat="1" applyFont="1" applyFill="1" applyBorder="1" applyAlignment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23" fillId="2" borderId="0" xfId="0" applyFont="1" applyFill="1" applyBorder="1" applyAlignment="1" applyProtection="1">
      <alignment horizontal="right"/>
      <protection hidden="1"/>
    </xf>
    <xf numFmtId="0" fontId="4" fillId="2" borderId="0" xfId="0" applyFont="1" applyFill="1" applyProtection="1">
      <protection hidden="1"/>
    </xf>
    <xf numFmtId="3" fontId="11" fillId="2" borderId="0" xfId="2" applyNumberFormat="1" applyFont="1" applyFill="1" applyBorder="1" applyAlignment="1" applyProtection="1">
      <alignment horizontal="right"/>
      <protection hidden="1"/>
    </xf>
    <xf numFmtId="3" fontId="5" fillId="2" borderId="0" xfId="0" applyNumberFormat="1" applyFont="1" applyFill="1" applyAlignment="1" applyProtection="1">
      <alignment horizontal="right"/>
      <protection hidden="1"/>
    </xf>
    <xf numFmtId="3" fontId="8" fillId="2" borderId="0" xfId="0" applyNumberFormat="1" applyFont="1" applyFill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3" fontId="0" fillId="3" borderId="0" xfId="0" applyNumberFormat="1" applyFill="1" applyAlignment="1" applyProtection="1">
      <alignment horizontal="center"/>
      <protection hidden="1"/>
    </xf>
    <xf numFmtId="0" fontId="6" fillId="3" borderId="0" xfId="0" applyFont="1" applyFill="1" applyProtection="1">
      <protection hidden="1"/>
    </xf>
    <xf numFmtId="0" fontId="6" fillId="3" borderId="0" xfId="0" applyFont="1" applyFill="1" applyAlignment="1" applyProtection="1">
      <alignment horizontal="center"/>
      <protection hidden="1"/>
    </xf>
    <xf numFmtId="17" fontId="11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3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Border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5" fillId="2" borderId="0" xfId="0" applyNumberFormat="1" applyFont="1" applyFill="1" applyBorder="1" applyAlignment="1" applyProtection="1">
      <alignment horizontal="center"/>
      <protection hidden="1"/>
    </xf>
    <xf numFmtId="3" fontId="12" fillId="2" borderId="0" xfId="3" applyNumberFormat="1" applyFont="1" applyFill="1" applyBorder="1" applyProtection="1">
      <protection hidden="1"/>
    </xf>
    <xf numFmtId="0" fontId="12" fillId="2" borderId="0" xfId="0" applyFont="1" applyFill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right"/>
      <protection hidden="1"/>
    </xf>
    <xf numFmtId="0" fontId="12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167" fontId="11" fillId="2" borderId="0" xfId="0" applyNumberFormat="1" applyFont="1" applyFill="1" applyAlignment="1" applyProtection="1">
      <alignment horizontal="right"/>
      <protection hidden="1"/>
    </xf>
    <xf numFmtId="3" fontId="11" fillId="2" borderId="0" xfId="0" applyNumberFormat="1" applyFont="1" applyFill="1" applyAlignment="1" applyProtection="1">
      <alignment horizontal="right"/>
      <protection hidden="1"/>
    </xf>
    <xf numFmtId="167" fontId="11" fillId="2" borderId="0" xfId="3" applyNumberFormat="1" applyFont="1" applyFill="1" applyBorder="1" applyAlignment="1" applyProtection="1">
      <alignment horizontal="right"/>
      <protection hidden="1"/>
    </xf>
    <xf numFmtId="167" fontId="11" fillId="2" borderId="0" xfId="3" applyNumberFormat="1" applyFont="1" applyFill="1" applyBorder="1" applyProtection="1">
      <protection hidden="1"/>
    </xf>
    <xf numFmtId="3" fontId="11" fillId="2" borderId="0" xfId="3" applyNumberFormat="1" applyFont="1" applyFill="1" applyBorder="1" applyProtection="1">
      <protection hidden="1"/>
    </xf>
    <xf numFmtId="165" fontId="12" fillId="2" borderId="0" xfId="2" applyNumberFormat="1" applyFont="1" applyFill="1" applyBorder="1" applyProtection="1">
      <protection hidden="1"/>
    </xf>
    <xf numFmtId="0" fontId="25" fillId="2" borderId="0" xfId="0" applyFont="1" applyFill="1" applyAlignment="1" applyProtection="1">
      <alignment horizontal="left"/>
      <protection hidden="1"/>
    </xf>
    <xf numFmtId="0" fontId="24" fillId="2" borderId="0" xfId="0" applyFont="1" applyFill="1" applyAlignment="1" applyProtection="1">
      <alignment horizontal="left"/>
      <protection hidden="1"/>
    </xf>
    <xf numFmtId="0" fontId="20" fillId="2" borderId="0" xfId="0" applyFont="1" applyFill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center"/>
      <protection hidden="1"/>
    </xf>
    <xf numFmtId="0" fontId="21" fillId="2" borderId="0" xfId="0" applyFont="1" applyFill="1" applyAlignment="1" applyProtection="1">
      <alignment horizontal="center"/>
      <protection hidden="1"/>
    </xf>
    <xf numFmtId="0" fontId="22" fillId="2" borderId="0" xfId="0" applyFont="1" applyFill="1" applyAlignment="1" applyProtection="1">
      <alignment horizontal="center"/>
      <protection hidden="1"/>
    </xf>
    <xf numFmtId="0" fontId="0" fillId="2" borderId="0" xfId="0" applyFill="1" applyProtection="1">
      <protection hidden="1"/>
    </xf>
    <xf numFmtId="0" fontId="3" fillId="2" borderId="0" xfId="0" applyFont="1" applyFill="1" applyProtection="1">
      <protection hidden="1"/>
    </xf>
    <xf numFmtId="0" fontId="0" fillId="2" borderId="0" xfId="0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166" fontId="11" fillId="2" borderId="0" xfId="3" applyNumberFormat="1" applyFont="1" applyFill="1" applyBorder="1" applyProtection="1">
      <protection hidden="1"/>
    </xf>
    <xf numFmtId="0" fontId="11" fillId="2" borderId="0" xfId="0" applyFont="1" applyFill="1" applyBorder="1" applyProtection="1">
      <protection hidden="1"/>
    </xf>
    <xf numFmtId="167" fontId="12" fillId="2" borderId="0" xfId="3" applyNumberFormat="1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17" fontId="11" fillId="2" borderId="0" xfId="0" applyNumberFormat="1" applyFont="1" applyFill="1" applyBorder="1" applyProtection="1">
      <protection hidden="1"/>
    </xf>
    <xf numFmtId="0" fontId="12" fillId="2" borderId="0" xfId="0" applyFont="1" applyFill="1" applyBorder="1" applyProtection="1"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11" fillId="2" borderId="0" xfId="0" applyFont="1" applyFill="1" applyBorder="1" applyAlignment="1" applyProtection="1">
      <alignment horizontal="right"/>
      <protection hidden="1"/>
    </xf>
    <xf numFmtId="0" fontId="0" fillId="2" borderId="0" xfId="0" applyFill="1" applyAlignment="1" applyProtection="1">
      <alignment horizontal="right"/>
      <protection hidden="1"/>
    </xf>
    <xf numFmtId="166" fontId="11" fillId="2" borderId="0" xfId="3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5" fillId="2" borderId="0" xfId="0" applyFont="1" applyFill="1" applyBorder="1" applyAlignment="1" applyProtection="1">
      <alignment horizontal="right"/>
      <protection hidden="1"/>
    </xf>
    <xf numFmtId="0" fontId="5" fillId="2" borderId="0" xfId="0" applyFont="1" applyFill="1" applyBorder="1" applyAlignment="1" applyProtection="1">
      <alignment horizontal="center"/>
      <protection hidden="1"/>
    </xf>
    <xf numFmtId="0" fontId="7" fillId="2" borderId="0" xfId="0" applyFont="1" applyFill="1" applyBorder="1" applyProtection="1">
      <protection hidden="1"/>
    </xf>
    <xf numFmtId="0" fontId="12" fillId="2" borderId="0" xfId="0" applyFont="1" applyFill="1" applyBorder="1" applyAlignment="1" applyProtection="1">
      <alignment horizontal="right"/>
      <protection hidden="1"/>
    </xf>
    <xf numFmtId="0" fontId="12" fillId="2" borderId="0" xfId="0" applyFont="1" applyFill="1" applyBorder="1" applyAlignment="1" applyProtection="1">
      <alignment horizontal="center"/>
      <protection hidden="1"/>
    </xf>
    <xf numFmtId="0" fontId="12" fillId="2" borderId="0" xfId="0" applyFont="1" applyFill="1" applyBorder="1" applyAlignment="1" applyProtection="1">
      <alignment horizontal="right" wrapText="1"/>
      <protection hidden="1"/>
    </xf>
    <xf numFmtId="165" fontId="11" fillId="2" borderId="0" xfId="2" applyNumberFormat="1" applyFont="1" applyFill="1" applyBorder="1" applyAlignment="1" applyProtection="1">
      <alignment horizontal="right"/>
      <protection hidden="1"/>
    </xf>
    <xf numFmtId="165" fontId="11" fillId="2" borderId="0" xfId="2" applyNumberFormat="1" applyFont="1" applyFill="1" applyBorder="1" applyAlignment="1" applyProtection="1">
      <alignment horizontal="center"/>
      <protection hidden="1"/>
    </xf>
    <xf numFmtId="0" fontId="12" fillId="2" borderId="0" xfId="0" applyFont="1" applyFill="1" applyAlignment="1" applyProtection="1">
      <alignment horizontal="right"/>
      <protection hidden="1"/>
    </xf>
    <xf numFmtId="0" fontId="12" fillId="2" borderId="3" xfId="0" applyFont="1" applyFill="1" applyBorder="1" applyAlignment="1" applyProtection="1">
      <alignment horizontal="right"/>
      <protection hidden="1"/>
    </xf>
    <xf numFmtId="0" fontId="12" fillId="2" borderId="3" xfId="0" applyFont="1" applyFill="1" applyBorder="1" applyAlignment="1" applyProtection="1">
      <alignment horizontal="right" wrapText="1"/>
      <protection hidden="1"/>
    </xf>
    <xf numFmtId="167" fontId="11" fillId="2" borderId="0" xfId="2" applyNumberFormat="1" applyFont="1" applyFill="1" applyBorder="1" applyAlignment="1" applyProtection="1">
      <alignment horizontal="right"/>
      <protection hidden="1"/>
    </xf>
    <xf numFmtId="1" fontId="11" fillId="2" borderId="0" xfId="2" applyNumberFormat="1" applyFont="1" applyFill="1" applyBorder="1" applyAlignment="1" applyProtection="1">
      <alignment horizontal="right"/>
      <protection hidden="1"/>
    </xf>
    <xf numFmtId="1" fontId="11" fillId="2" borderId="0" xfId="2" applyNumberFormat="1" applyFont="1" applyFill="1" applyBorder="1" applyAlignment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4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center"/>
      <protection hidden="1"/>
    </xf>
    <xf numFmtId="3" fontId="11" fillId="2" borderId="0" xfId="2" applyNumberFormat="1" applyFont="1" applyFill="1" applyBorder="1" applyAlignment="1" applyProtection="1">
      <alignment horizontal="right"/>
      <protection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0" fontId="3" fillId="3" borderId="0" xfId="0" applyFont="1" applyFill="1" applyAlignment="1" applyProtection="1">
      <alignment horizontal="center"/>
      <protection hidden="1"/>
    </xf>
    <xf numFmtId="3" fontId="0" fillId="3" borderId="0" xfId="0" applyNumberFormat="1" applyFill="1" applyAlignment="1" applyProtection="1">
      <alignment horizontal="center"/>
      <protection hidden="1"/>
    </xf>
    <xf numFmtId="17" fontId="11" fillId="2" borderId="0" xfId="0" applyNumberFormat="1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5" fillId="2" borderId="0" xfId="0" applyNumberFormat="1" applyFont="1" applyFill="1" applyBorder="1" applyAlignment="1" applyProtection="1">
      <alignment horizontal="center"/>
      <protection hidden="1"/>
    </xf>
    <xf numFmtId="167" fontId="11" fillId="2" borderId="0" xfId="0" applyNumberFormat="1" applyFont="1" applyFill="1" applyBorder="1" applyAlignment="1" applyProtection="1">
      <alignment horizontal="right"/>
      <protection hidden="1"/>
    </xf>
    <xf numFmtId="3" fontId="12" fillId="2" borderId="0" xfId="3" applyNumberFormat="1" applyFont="1" applyFill="1" applyBorder="1" applyProtection="1">
      <protection hidden="1"/>
    </xf>
    <xf numFmtId="3" fontId="11" fillId="2" borderId="0" xfId="0" applyNumberFormat="1" applyFont="1" applyFill="1" applyBorder="1" applyAlignment="1" applyProtection="1">
      <alignment horizontal="right"/>
      <protection hidden="1"/>
    </xf>
    <xf numFmtId="167" fontId="11" fillId="2" borderId="0" xfId="3" applyNumberFormat="1" applyFont="1" applyFill="1" applyBorder="1" applyAlignment="1" applyProtection="1">
      <alignment horizontal="right"/>
      <protection hidden="1"/>
    </xf>
  </cellXfs>
  <cellStyles count="15">
    <cellStyle name="Bullets" xfId="1" xr:uid="{00000000-0005-0000-0000-000000000000}"/>
    <cellStyle name="Comma" xfId="2" builtinId="3"/>
    <cellStyle name="Currency" xfId="3" builtinId="4"/>
    <cellStyle name="Entered" xfId="4" xr:uid="{00000000-0005-0000-0000-000003000000}"/>
    <cellStyle name="Fixed (1)" xfId="5" xr:uid="{00000000-0005-0000-0000-000004000000}"/>
    <cellStyle name="Hanging Dollars" xfId="6" xr:uid="{00000000-0005-0000-0000-000005000000}"/>
    <cellStyle name="Header1" xfId="7" xr:uid="{00000000-0005-0000-0000-000006000000}"/>
    <cellStyle name="Header2" xfId="8" xr:uid="{00000000-0005-0000-0000-000007000000}"/>
    <cellStyle name="Normal" xfId="0" builtinId="0"/>
    <cellStyle name="Normal 2" xfId="13" xr:uid="{179D4CD9-D5DE-4238-A168-2F28AD6B56F1}"/>
    <cellStyle name="Normal 2 2" xfId="14" xr:uid="{33AF0134-BD8E-461B-A47D-3480B4E35C72}"/>
    <cellStyle name="PH Name" xfId="9" xr:uid="{00000000-0005-0000-0000-000009000000}"/>
    <cellStyle name="PH Number" xfId="10" xr:uid="{00000000-0005-0000-0000-00000A000000}"/>
    <cellStyle name="Pull Quotes" xfId="11" xr:uid="{00000000-0005-0000-0000-00000B000000}"/>
    <cellStyle name="Titles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bp-oa-020\TEMP\Accounts\John%20Hopkins\ACACIA\98RENEW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lbp-oa-020\TEMP\Data\UPLOAD\CATCHALL\RATINGS\COAST%20DENTAL\Automated%20Version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med"/>
      <sheetName val="POS"/>
      <sheetName val="Drug"/>
      <sheetName val="Dental"/>
      <sheetName val="Vision"/>
      <sheetName val="ASC Fees"/>
      <sheetName val="SL"/>
      <sheetName val="FUNDREQ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 Screen"/>
      <sheetName val="Title"/>
      <sheetName val="TOC"/>
      <sheetName val="Medical Claim Development"/>
      <sheetName val="ProsFunding"/>
      <sheetName val="Comparison Analysis"/>
      <sheetName val="BILLINGRATES"/>
      <sheetName val="ASSUMPTIONS"/>
      <sheetName val="Logic Eng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7">
          <cell r="K37">
            <v>2</v>
          </cell>
        </row>
        <row r="39">
          <cell r="N39" t="str">
            <v>PoolingChosen</v>
          </cell>
          <cell r="O39" t="str">
            <v>Name</v>
          </cell>
        </row>
        <row r="40">
          <cell r="N40">
            <v>1</v>
          </cell>
          <cell r="O40">
            <v>50000</v>
          </cell>
        </row>
        <row r="41">
          <cell r="N41">
            <v>2</v>
          </cell>
          <cell r="O41">
            <v>60000</v>
          </cell>
        </row>
        <row r="42">
          <cell r="N42">
            <v>3</v>
          </cell>
          <cell r="O42">
            <v>75000</v>
          </cell>
        </row>
        <row r="43">
          <cell r="N43">
            <v>4</v>
          </cell>
          <cell r="O43">
            <v>100000</v>
          </cell>
        </row>
        <row r="44">
          <cell r="N44">
            <v>5</v>
          </cell>
          <cell r="O44">
            <v>125000</v>
          </cell>
        </row>
        <row r="45">
          <cell r="N45">
            <v>6</v>
          </cell>
          <cell r="O45">
            <v>150000</v>
          </cell>
        </row>
        <row r="46">
          <cell r="N46">
            <v>7</v>
          </cell>
          <cell r="O46">
            <v>175000</v>
          </cell>
        </row>
        <row r="47">
          <cell r="N47">
            <v>8</v>
          </cell>
          <cell r="O47">
            <v>200000</v>
          </cell>
        </row>
        <row r="48">
          <cell r="N48">
            <v>9</v>
          </cell>
          <cell r="O48">
            <v>225000</v>
          </cell>
        </row>
        <row r="49">
          <cell r="N49">
            <v>10</v>
          </cell>
          <cell r="O49">
            <v>250000</v>
          </cell>
        </row>
        <row r="50">
          <cell r="N50">
            <v>11</v>
          </cell>
          <cell r="O50">
            <v>300000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8">
    <tabColor indexed="40"/>
  </sheetPr>
  <dimension ref="A1:AB77"/>
  <sheetViews>
    <sheetView tabSelected="1" zoomScale="70" zoomScaleNormal="70" workbookViewId="0">
      <selection activeCell="E5" sqref="E5"/>
    </sheetView>
  </sheetViews>
  <sheetFormatPr defaultColWidth="9.140625" defaultRowHeight="12.75"/>
  <cols>
    <col min="1" max="1" width="3.140625" style="1" customWidth="1"/>
    <col min="2" max="2" width="20.85546875" style="1" customWidth="1"/>
    <col min="3" max="3" width="4.140625" style="1" customWidth="1"/>
    <col min="4" max="5" width="18" style="20" customWidth="1"/>
    <col min="6" max="6" width="10.7109375" style="20" customWidth="1"/>
    <col min="7" max="7" width="5.85546875" style="20" customWidth="1"/>
    <col min="8" max="9" width="19.5703125" style="20" customWidth="1"/>
    <col min="10" max="10" width="10.7109375" style="20" customWidth="1"/>
    <col min="11" max="11" width="4.5703125" style="20" customWidth="1"/>
    <col min="12" max="12" width="23.42578125" style="3" customWidth="1"/>
    <col min="13" max="13" width="3" style="1" customWidth="1"/>
    <col min="14" max="14" width="5.28515625" style="1" customWidth="1"/>
    <col min="15" max="15" width="9.140625" style="1"/>
    <col min="16" max="17" width="9.140625" style="3"/>
    <col min="18" max="18" width="15.5703125" style="58" customWidth="1"/>
    <col min="19" max="19" width="25.28515625" style="58" customWidth="1"/>
    <col min="20" max="20" width="12" style="58" bestFit="1" customWidth="1"/>
    <col min="21" max="21" width="19.7109375" style="58" customWidth="1"/>
    <col min="22" max="24" width="9.140625" style="61"/>
    <col min="25" max="28" width="9.140625" style="47"/>
    <col min="29" max="16384" width="9.140625" style="1"/>
  </cols>
  <sheetData>
    <row r="1" spans="1:21" ht="19.5" customHeight="1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21" ht="19.5">
      <c r="A2" s="81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21" ht="18.7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21" ht="15.75" customHeight="1">
      <c r="A4" s="79" t="s">
        <v>7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21" ht="18">
      <c r="A5" s="25"/>
      <c r="B5" s="24" t="s">
        <v>3</v>
      </c>
      <c r="C5" s="12"/>
      <c r="D5" s="23"/>
      <c r="E5" s="23"/>
      <c r="F5" s="23"/>
      <c r="G5" s="23"/>
      <c r="H5" s="23"/>
      <c r="I5" s="23"/>
      <c r="J5" s="42"/>
      <c r="K5" s="23"/>
      <c r="L5" s="15"/>
      <c r="M5" s="12"/>
      <c r="N5" s="12"/>
    </row>
    <row r="6" spans="1:21" ht="20.25" customHeight="1">
      <c r="A6" s="4"/>
      <c r="B6" s="8"/>
      <c r="C6" s="9"/>
      <c r="D6" s="18"/>
      <c r="E6" s="50"/>
      <c r="F6" s="18"/>
      <c r="G6" s="18"/>
      <c r="H6" s="18"/>
      <c r="I6" s="18"/>
      <c r="J6" s="18"/>
      <c r="K6" s="18"/>
      <c r="L6" s="21"/>
      <c r="M6" s="4"/>
      <c r="N6" s="4"/>
      <c r="R6" s="27"/>
      <c r="S6" s="27"/>
      <c r="T6" s="27"/>
      <c r="U6" s="27"/>
    </row>
    <row r="7" spans="1:21" ht="20.25" customHeight="1">
      <c r="A7" s="4"/>
      <c r="B7" s="10"/>
      <c r="C7" s="4"/>
      <c r="D7" s="49"/>
      <c r="E7" s="49"/>
      <c r="F7" s="17"/>
      <c r="G7" s="17"/>
      <c r="H7" s="17"/>
      <c r="I7" s="17"/>
      <c r="J7" s="17"/>
      <c r="K7" s="17"/>
      <c r="L7" s="108" t="s">
        <v>4</v>
      </c>
      <c r="M7" s="4"/>
      <c r="N7" s="36"/>
      <c r="R7" s="27"/>
      <c r="S7" s="27"/>
      <c r="T7" s="27"/>
      <c r="U7" s="27"/>
    </row>
    <row r="8" spans="1:21" ht="20.25" customHeight="1">
      <c r="A8" s="24"/>
      <c r="B8" s="32" t="s">
        <v>2</v>
      </c>
      <c r="C8" s="19"/>
      <c r="D8" s="32" t="s">
        <v>11</v>
      </c>
      <c r="E8" s="32" t="s">
        <v>14</v>
      </c>
      <c r="F8" s="32" t="s">
        <v>11</v>
      </c>
      <c r="G8" s="35"/>
      <c r="H8" s="32" t="s">
        <v>12</v>
      </c>
      <c r="I8" s="32" t="s">
        <v>15</v>
      </c>
      <c r="J8" s="32" t="s">
        <v>12</v>
      </c>
      <c r="K8" s="35"/>
      <c r="L8" s="32" t="s">
        <v>13</v>
      </c>
      <c r="M8" s="19"/>
      <c r="N8" s="36"/>
      <c r="R8" s="27"/>
      <c r="S8" s="27"/>
      <c r="T8" s="27"/>
      <c r="U8" s="27"/>
    </row>
    <row r="9" spans="1:21" ht="18" customHeight="1">
      <c r="A9" s="24"/>
      <c r="B9" s="39" t="s">
        <v>0</v>
      </c>
      <c r="C9" s="32"/>
      <c r="D9" s="39" t="s">
        <v>1</v>
      </c>
      <c r="E9" s="39" t="s">
        <v>1</v>
      </c>
      <c r="F9" s="39" t="s">
        <v>6</v>
      </c>
      <c r="G9" s="35"/>
      <c r="H9" s="39" t="s">
        <v>1</v>
      </c>
      <c r="I9" s="39" t="s">
        <v>1</v>
      </c>
      <c r="J9" s="39" t="s">
        <v>6</v>
      </c>
      <c r="K9" s="35"/>
      <c r="L9" s="40" t="s">
        <v>1</v>
      </c>
      <c r="M9" s="34"/>
      <c r="N9" s="36"/>
      <c r="R9" s="27"/>
      <c r="S9" s="27"/>
      <c r="T9" s="65"/>
      <c r="U9" s="65"/>
    </row>
    <row r="10" spans="1:21" ht="12.75" customHeight="1">
      <c r="A10" s="24"/>
      <c r="B10" s="33"/>
      <c r="C10" s="13"/>
      <c r="D10" s="32"/>
      <c r="E10" s="32"/>
      <c r="F10" s="32"/>
      <c r="G10" s="35"/>
      <c r="H10" s="32"/>
      <c r="I10" s="32"/>
      <c r="J10" s="32"/>
      <c r="K10" s="35"/>
      <c r="L10" s="33"/>
      <c r="M10" s="13"/>
      <c r="N10" s="36"/>
      <c r="R10" s="27"/>
      <c r="S10" s="27"/>
      <c r="T10" s="65"/>
      <c r="U10" s="65"/>
    </row>
    <row r="11" spans="1:21" ht="16.5">
      <c r="A11" s="24"/>
      <c r="B11" s="122">
        <v>43834</v>
      </c>
      <c r="C11" s="83"/>
      <c r="D11" s="111">
        <v>1491835</v>
      </c>
      <c r="E11" s="111">
        <v>687171</v>
      </c>
      <c r="F11" s="113">
        <v>1291</v>
      </c>
      <c r="G11" s="96"/>
      <c r="H11" s="111">
        <v>3684976</v>
      </c>
      <c r="I11" s="111">
        <v>1366424</v>
      </c>
      <c r="J11" s="112">
        <v>3067</v>
      </c>
      <c r="K11" s="96"/>
      <c r="L11" s="111">
        <v>7230406</v>
      </c>
      <c r="R11" s="64"/>
      <c r="S11" s="64"/>
      <c r="T11" s="64"/>
      <c r="U11" s="64"/>
    </row>
    <row r="12" spans="1:21" ht="16.5">
      <c r="A12" s="24"/>
      <c r="B12" s="122">
        <v>43865</v>
      </c>
      <c r="C12" s="83"/>
      <c r="D12" s="111">
        <v>1070743</v>
      </c>
      <c r="E12" s="111">
        <v>664282</v>
      </c>
      <c r="F12" s="113">
        <v>1292</v>
      </c>
      <c r="G12" s="96"/>
      <c r="H12" s="111">
        <v>2970575</v>
      </c>
      <c r="I12" s="111">
        <v>1350303</v>
      </c>
      <c r="J12" s="112">
        <v>3041</v>
      </c>
      <c r="K12" s="96"/>
      <c r="L12" s="111">
        <v>6055903</v>
      </c>
      <c r="R12" s="65"/>
      <c r="S12" s="64"/>
      <c r="T12" s="64"/>
      <c r="U12" s="64"/>
    </row>
    <row r="13" spans="1:21" ht="16.5">
      <c r="A13" s="24"/>
      <c r="B13" s="122">
        <v>43896</v>
      </c>
      <c r="C13" s="83"/>
      <c r="D13" s="111">
        <v>1318370</v>
      </c>
      <c r="E13" s="111">
        <v>652537</v>
      </c>
      <c r="F13" s="113">
        <v>1298</v>
      </c>
      <c r="G13" s="96"/>
      <c r="H13" s="111">
        <v>3068410</v>
      </c>
      <c r="I13" s="111">
        <v>1301750</v>
      </c>
      <c r="J13" s="112">
        <v>3029</v>
      </c>
      <c r="K13" s="96"/>
      <c r="L13" s="111">
        <v>6341067</v>
      </c>
      <c r="R13" s="64"/>
      <c r="S13" s="64"/>
      <c r="T13" s="64"/>
      <c r="U13" s="64"/>
    </row>
    <row r="14" spans="1:21" ht="16.5">
      <c r="A14" s="24"/>
      <c r="B14" s="122">
        <v>43927</v>
      </c>
      <c r="C14" s="83"/>
      <c r="D14" s="111">
        <v>1179194</v>
      </c>
      <c r="E14" s="111">
        <v>722011</v>
      </c>
      <c r="F14" s="113">
        <v>1299</v>
      </c>
      <c r="G14" s="96"/>
      <c r="H14" s="111">
        <v>2502547</v>
      </c>
      <c r="I14" s="111">
        <v>1485488</v>
      </c>
      <c r="J14" s="112">
        <v>3035</v>
      </c>
      <c r="K14" s="96"/>
      <c r="L14" s="111">
        <v>5889240</v>
      </c>
      <c r="R14" s="64"/>
      <c r="S14" s="64"/>
      <c r="T14" s="64"/>
      <c r="U14" s="64"/>
    </row>
    <row r="15" spans="1:21" ht="16.5">
      <c r="A15" s="24"/>
      <c r="B15" s="122">
        <v>43958</v>
      </c>
      <c r="C15" s="83"/>
      <c r="D15" s="111">
        <v>791993</v>
      </c>
      <c r="E15" s="111">
        <v>769535</v>
      </c>
      <c r="F15" s="113">
        <v>1302</v>
      </c>
      <c r="G15" s="96"/>
      <c r="H15" s="111">
        <v>2330207</v>
      </c>
      <c r="I15" s="111">
        <v>1296665</v>
      </c>
      <c r="J15" s="112">
        <v>3025</v>
      </c>
      <c r="K15" s="96"/>
      <c r="L15" s="111">
        <v>5188400</v>
      </c>
      <c r="R15" s="64"/>
      <c r="S15" s="64"/>
      <c r="T15" s="64"/>
      <c r="U15" s="64"/>
    </row>
    <row r="16" spans="1:21" ht="16.5">
      <c r="A16" s="24"/>
      <c r="B16" s="122">
        <v>43983</v>
      </c>
      <c r="C16" s="83"/>
      <c r="D16" s="111">
        <v>1062868</v>
      </c>
      <c r="E16" s="111">
        <v>764172</v>
      </c>
      <c r="F16" s="113">
        <v>1307</v>
      </c>
      <c r="G16" s="96"/>
      <c r="H16" s="111">
        <v>2969098</v>
      </c>
      <c r="I16" s="111">
        <v>1388286</v>
      </c>
      <c r="J16" s="112">
        <v>3029</v>
      </c>
      <c r="K16" s="96"/>
      <c r="L16" s="111">
        <v>6184424</v>
      </c>
      <c r="R16" s="64"/>
      <c r="S16" s="64"/>
      <c r="T16" s="64"/>
      <c r="U16" s="64"/>
    </row>
    <row r="17" spans="1:28" ht="16.5">
      <c r="A17" s="24"/>
      <c r="B17" s="122">
        <v>44013</v>
      </c>
      <c r="C17" s="83"/>
      <c r="D17" s="111">
        <v>1418158</v>
      </c>
      <c r="E17" s="111">
        <v>661502</v>
      </c>
      <c r="F17" s="113">
        <v>1307</v>
      </c>
      <c r="G17" s="96"/>
      <c r="H17" s="111">
        <v>3018798</v>
      </c>
      <c r="I17" s="111">
        <v>1389906</v>
      </c>
      <c r="J17" s="112">
        <v>3018</v>
      </c>
      <c r="K17" s="96"/>
      <c r="L17" s="111">
        <v>6488364</v>
      </c>
      <c r="R17" s="64"/>
      <c r="S17" s="64"/>
      <c r="T17" s="64"/>
      <c r="U17" s="64"/>
    </row>
    <row r="18" spans="1:28" ht="16.5">
      <c r="A18" s="24"/>
      <c r="B18" s="122">
        <v>44044</v>
      </c>
      <c r="C18" s="83"/>
      <c r="D18" s="111">
        <v>1074350</v>
      </c>
      <c r="E18" s="111">
        <v>658144</v>
      </c>
      <c r="F18" s="113">
        <v>1304</v>
      </c>
      <c r="G18" s="96"/>
      <c r="H18" s="111">
        <v>3087340</v>
      </c>
      <c r="I18" s="111">
        <v>1380047</v>
      </c>
      <c r="J18" s="112">
        <v>3012</v>
      </c>
      <c r="K18" s="96"/>
      <c r="L18" s="111">
        <v>6199881</v>
      </c>
    </row>
    <row r="19" spans="1:28" ht="16.5">
      <c r="A19" s="24"/>
      <c r="B19" s="122">
        <v>44075</v>
      </c>
      <c r="C19" s="83"/>
      <c r="D19" s="111">
        <v>2153972</v>
      </c>
      <c r="E19" s="111">
        <v>684566</v>
      </c>
      <c r="F19" s="113">
        <v>1307</v>
      </c>
      <c r="G19" s="96"/>
      <c r="H19" s="111">
        <v>3102188</v>
      </c>
      <c r="I19" s="111">
        <v>1510878</v>
      </c>
      <c r="J19" s="112">
        <v>3008</v>
      </c>
      <c r="K19" s="96"/>
      <c r="L19" s="111">
        <v>7451604</v>
      </c>
    </row>
    <row r="20" spans="1:28" ht="16.5">
      <c r="A20" s="24"/>
      <c r="B20" s="122">
        <v>44105</v>
      </c>
      <c r="C20" s="83"/>
      <c r="D20" s="111">
        <v>1529142</v>
      </c>
      <c r="E20" s="111">
        <v>767578</v>
      </c>
      <c r="F20" s="113">
        <v>1306</v>
      </c>
      <c r="G20" s="96"/>
      <c r="H20" s="111">
        <v>2838018</v>
      </c>
      <c r="I20" s="111">
        <v>1330271</v>
      </c>
      <c r="J20" s="112">
        <v>2992</v>
      </c>
      <c r="K20" s="96"/>
      <c r="L20" s="111">
        <v>6465009</v>
      </c>
    </row>
    <row r="21" spans="1:28" ht="16.5">
      <c r="A21" s="24"/>
      <c r="B21" s="122">
        <v>44136</v>
      </c>
      <c r="C21" s="83"/>
      <c r="D21" s="111">
        <v>1394647</v>
      </c>
      <c r="E21" s="111">
        <v>789708</v>
      </c>
      <c r="F21" s="113">
        <v>1309</v>
      </c>
      <c r="G21" s="96"/>
      <c r="H21" s="111">
        <v>3204222</v>
      </c>
      <c r="I21" s="111">
        <v>1402422</v>
      </c>
      <c r="J21" s="112">
        <v>2990</v>
      </c>
      <c r="K21" s="96"/>
      <c r="L21" s="111">
        <v>6790999</v>
      </c>
    </row>
    <row r="22" spans="1:28" ht="16.5">
      <c r="A22" s="24"/>
      <c r="B22" s="122">
        <v>44166</v>
      </c>
      <c r="C22" s="83"/>
      <c r="D22" s="111">
        <v>1764120</v>
      </c>
      <c r="E22" s="111">
        <v>644552</v>
      </c>
      <c r="F22" s="113">
        <v>1311</v>
      </c>
      <c r="G22" s="96"/>
      <c r="H22" s="111">
        <v>3638256</v>
      </c>
      <c r="I22" s="111">
        <v>1376644</v>
      </c>
      <c r="J22" s="112">
        <v>2987</v>
      </c>
      <c r="K22" s="96"/>
      <c r="L22" s="111">
        <v>7423572</v>
      </c>
    </row>
    <row r="23" spans="1:28" s="83" customFormat="1" ht="16.5">
      <c r="A23" s="98"/>
      <c r="B23" s="122"/>
      <c r="D23" s="111"/>
      <c r="E23" s="111"/>
      <c r="F23" s="113"/>
      <c r="G23" s="96"/>
      <c r="H23" s="111"/>
      <c r="I23" s="111"/>
      <c r="J23" s="112"/>
      <c r="K23" s="96"/>
      <c r="L23" s="111"/>
      <c r="P23" s="85"/>
      <c r="Q23" s="85"/>
      <c r="R23" s="116"/>
      <c r="S23" s="116"/>
      <c r="T23" s="116"/>
      <c r="U23" s="116"/>
      <c r="V23" s="123"/>
      <c r="W23" s="123"/>
      <c r="X23" s="123"/>
      <c r="Y23" s="115"/>
      <c r="Z23" s="115"/>
      <c r="AA23" s="115"/>
      <c r="AB23" s="115"/>
    </row>
    <row r="24" spans="1:28" s="2" customFormat="1" ht="16.5">
      <c r="A24" s="29"/>
      <c r="B24" s="32" t="s">
        <v>20</v>
      </c>
      <c r="C24" s="13"/>
      <c r="D24" s="89">
        <f>SUM(D11:D22)</f>
        <v>16249392</v>
      </c>
      <c r="E24" s="89">
        <f t="shared" ref="E24" si="0">SUM(E11:E22)</f>
        <v>8465758</v>
      </c>
      <c r="F24" s="76">
        <f>SUM(F11:F22)</f>
        <v>15633</v>
      </c>
      <c r="G24" s="89"/>
      <c r="H24" s="89">
        <f t="shared" ref="H24:J24" si="1">SUM(H11:H22)</f>
        <v>36414635</v>
      </c>
      <c r="I24" s="89">
        <f t="shared" si="1"/>
        <v>16579084</v>
      </c>
      <c r="J24" s="76">
        <f t="shared" si="1"/>
        <v>36233</v>
      </c>
      <c r="K24" s="89"/>
      <c r="L24" s="89">
        <f>SUM(L11:L22)</f>
        <v>77708869</v>
      </c>
      <c r="M24" s="7"/>
      <c r="N24" s="7"/>
      <c r="P24" s="45"/>
      <c r="Q24" s="45"/>
      <c r="R24" s="59"/>
      <c r="S24" s="59"/>
      <c r="T24" s="59"/>
      <c r="U24" s="59"/>
      <c r="V24" s="62"/>
      <c r="W24" s="62"/>
      <c r="X24" s="62"/>
      <c r="Y24" s="60"/>
      <c r="Z24" s="60"/>
      <c r="AA24" s="60"/>
      <c r="AB24" s="60"/>
    </row>
    <row r="25" spans="1:28" s="2" customFormat="1" ht="16.5">
      <c r="A25" s="102"/>
      <c r="B25" s="103"/>
      <c r="C25" s="92"/>
      <c r="D25" s="89"/>
      <c r="E25" s="89"/>
      <c r="F25" s="76"/>
      <c r="G25" s="89"/>
      <c r="H25" s="89"/>
      <c r="I25" s="89"/>
      <c r="J25" s="76"/>
      <c r="K25" s="89"/>
      <c r="L25" s="89"/>
      <c r="M25" s="89"/>
      <c r="N25" s="89"/>
      <c r="P25" s="45"/>
      <c r="Q25" s="45"/>
      <c r="R25" s="114"/>
      <c r="S25" s="114"/>
      <c r="T25" s="114"/>
      <c r="U25" s="114"/>
      <c r="V25" s="124"/>
      <c r="W25" s="124"/>
      <c r="X25" s="124"/>
      <c r="Y25" s="84"/>
      <c r="Z25" s="84"/>
      <c r="AA25" s="84"/>
      <c r="AB25" s="84"/>
    </row>
    <row r="26" spans="1:28" ht="20.25" customHeight="1">
      <c r="A26" s="24"/>
      <c r="B26" s="25"/>
      <c r="C26" s="24"/>
      <c r="D26" s="26"/>
      <c r="E26" s="26"/>
      <c r="F26" s="26"/>
      <c r="G26" s="35"/>
      <c r="H26" s="26"/>
      <c r="I26" s="26"/>
      <c r="J26" s="26"/>
      <c r="K26" s="26"/>
      <c r="L26" s="32" t="s">
        <v>4</v>
      </c>
      <c r="M26" s="24"/>
      <c r="N26" s="36"/>
      <c r="R26" s="27"/>
      <c r="S26" s="27"/>
      <c r="T26" s="27"/>
      <c r="U26" s="27"/>
    </row>
    <row r="27" spans="1:28" ht="20.25" customHeight="1">
      <c r="A27" s="24"/>
      <c r="B27" s="32" t="s">
        <v>2</v>
      </c>
      <c r="C27" s="19"/>
      <c r="D27" s="32" t="s">
        <v>11</v>
      </c>
      <c r="E27" s="32" t="s">
        <v>14</v>
      </c>
      <c r="F27" s="32" t="s">
        <v>11</v>
      </c>
      <c r="G27" s="35"/>
      <c r="H27" s="32" t="s">
        <v>12</v>
      </c>
      <c r="I27" s="32" t="s">
        <v>15</v>
      </c>
      <c r="J27" s="32" t="s">
        <v>12</v>
      </c>
      <c r="K27" s="35"/>
      <c r="L27" s="32" t="s">
        <v>13</v>
      </c>
      <c r="M27" s="19"/>
      <c r="N27" s="36"/>
      <c r="R27" s="27"/>
      <c r="S27" s="27"/>
      <c r="T27" s="27"/>
      <c r="U27" s="27"/>
    </row>
    <row r="28" spans="1:28" ht="18" customHeight="1">
      <c r="A28" s="24"/>
      <c r="B28" s="39" t="s">
        <v>0</v>
      </c>
      <c r="C28" s="32"/>
      <c r="D28" s="39" t="s">
        <v>1</v>
      </c>
      <c r="E28" s="39" t="s">
        <v>1</v>
      </c>
      <c r="F28" s="39" t="s">
        <v>6</v>
      </c>
      <c r="G28" s="35"/>
      <c r="H28" s="39" t="s">
        <v>1</v>
      </c>
      <c r="I28" s="39" t="s">
        <v>1</v>
      </c>
      <c r="J28" s="39" t="s">
        <v>6</v>
      </c>
      <c r="K28" s="35"/>
      <c r="L28" s="40" t="s">
        <v>1</v>
      </c>
      <c r="M28" s="34"/>
      <c r="N28" s="36"/>
      <c r="R28" s="27"/>
      <c r="S28" s="27"/>
      <c r="T28" s="65"/>
      <c r="U28" s="65"/>
    </row>
    <row r="29" spans="1:28" ht="12.75" customHeight="1">
      <c r="A29" s="24"/>
      <c r="B29" s="33"/>
      <c r="C29" s="13"/>
      <c r="D29" s="32"/>
      <c r="E29" s="32"/>
      <c r="F29" s="32"/>
      <c r="G29" s="35"/>
      <c r="H29" s="32"/>
      <c r="I29" s="32"/>
      <c r="J29" s="32"/>
      <c r="K29" s="35"/>
      <c r="L29" s="33"/>
      <c r="M29" s="13"/>
      <c r="N29" s="36"/>
      <c r="R29" s="27"/>
      <c r="S29" s="27"/>
      <c r="T29" s="65"/>
      <c r="U29" s="65"/>
    </row>
    <row r="30" spans="1:28" ht="16.5">
      <c r="A30" s="24"/>
      <c r="B30" s="11">
        <v>44197</v>
      </c>
      <c r="D30" s="41">
        <v>1153942</v>
      </c>
      <c r="E30" s="41">
        <v>686270</v>
      </c>
      <c r="F30" s="44">
        <v>1261</v>
      </c>
      <c r="H30" s="41">
        <v>2662795</v>
      </c>
      <c r="I30" s="41">
        <v>1289174</v>
      </c>
      <c r="J30" s="42">
        <v>3037</v>
      </c>
      <c r="L30" s="41">
        <v>5792181</v>
      </c>
      <c r="R30" s="64"/>
      <c r="S30" s="64"/>
      <c r="T30" s="64"/>
      <c r="U30" s="64"/>
    </row>
    <row r="31" spans="1:28" ht="16.5">
      <c r="A31" s="24"/>
      <c r="B31" s="11">
        <v>44228</v>
      </c>
      <c r="D31" s="41">
        <v>1512779</v>
      </c>
      <c r="E31" s="41">
        <v>848644</v>
      </c>
      <c r="F31" s="44">
        <v>1246</v>
      </c>
      <c r="H31" s="41">
        <v>3127073</v>
      </c>
      <c r="I31" s="41">
        <v>1346419</v>
      </c>
      <c r="J31" s="42">
        <v>3002</v>
      </c>
      <c r="L31" s="41">
        <v>6834915</v>
      </c>
      <c r="R31" s="64"/>
      <c r="S31" s="64"/>
      <c r="T31" s="64"/>
      <c r="U31" s="64"/>
    </row>
    <row r="32" spans="1:28" ht="16.5">
      <c r="A32" s="24"/>
      <c r="B32" s="11">
        <v>44256</v>
      </c>
      <c r="D32" s="41">
        <v>1401024</v>
      </c>
      <c r="E32" s="41">
        <v>835700</v>
      </c>
      <c r="F32" s="44">
        <v>1248</v>
      </c>
      <c r="H32" s="41">
        <v>5548149</v>
      </c>
      <c r="I32" s="41">
        <v>1313193</v>
      </c>
      <c r="J32" s="42">
        <v>3004</v>
      </c>
      <c r="L32" s="41">
        <v>9098066</v>
      </c>
      <c r="R32" s="65"/>
      <c r="S32" s="64"/>
      <c r="T32" s="64"/>
      <c r="U32" s="64"/>
    </row>
    <row r="33" spans="1:28" ht="16.5">
      <c r="A33" s="24"/>
      <c r="B33" s="57">
        <v>44287</v>
      </c>
      <c r="D33" s="41">
        <v>1037259</v>
      </c>
      <c r="E33" s="41">
        <v>753134</v>
      </c>
      <c r="F33" s="44">
        <v>1245</v>
      </c>
      <c r="H33" s="41">
        <v>3796291</v>
      </c>
      <c r="I33" s="41">
        <v>1431936</v>
      </c>
      <c r="J33" s="42">
        <v>2989</v>
      </c>
      <c r="L33" s="41">
        <v>7018620</v>
      </c>
      <c r="R33" s="64"/>
      <c r="S33" s="64"/>
      <c r="T33" s="64"/>
      <c r="U33" s="64"/>
    </row>
    <row r="34" spans="1:28" ht="16.5">
      <c r="A34" s="24"/>
      <c r="B34" s="57">
        <v>44317</v>
      </c>
      <c r="D34" s="41">
        <v>940074</v>
      </c>
      <c r="E34" s="41">
        <v>675987</v>
      </c>
      <c r="F34" s="44">
        <v>1260</v>
      </c>
      <c r="H34" s="41">
        <v>2402973</v>
      </c>
      <c r="I34" s="41">
        <v>1267647</v>
      </c>
      <c r="J34" s="42">
        <v>2980</v>
      </c>
      <c r="L34" s="41">
        <v>5286681</v>
      </c>
      <c r="R34" s="64"/>
      <c r="S34" s="64"/>
      <c r="T34" s="64"/>
      <c r="U34" s="64"/>
    </row>
    <row r="35" spans="1:28" ht="16.5">
      <c r="A35" s="24"/>
      <c r="B35" s="57">
        <v>44348</v>
      </c>
      <c r="D35" s="41">
        <v>1528360</v>
      </c>
      <c r="E35" s="41">
        <v>669649</v>
      </c>
      <c r="F35" s="44">
        <v>1273</v>
      </c>
      <c r="H35" s="41">
        <v>4398672</v>
      </c>
      <c r="I35" s="41">
        <v>1392584</v>
      </c>
      <c r="J35" s="42">
        <v>2951</v>
      </c>
      <c r="L35" s="41">
        <v>7989265</v>
      </c>
      <c r="R35" s="64"/>
      <c r="S35" s="64"/>
      <c r="T35" s="64"/>
      <c r="U35" s="64"/>
    </row>
    <row r="36" spans="1:28" ht="16.5">
      <c r="A36" s="24"/>
      <c r="B36" s="57">
        <v>44378</v>
      </c>
      <c r="D36" s="41">
        <v>1246771</v>
      </c>
      <c r="E36" s="41">
        <v>804400</v>
      </c>
      <c r="F36" s="44">
        <v>1278</v>
      </c>
      <c r="H36" s="41">
        <v>2908280</v>
      </c>
      <c r="I36" s="41">
        <v>1241068</v>
      </c>
      <c r="J36" s="42">
        <v>2930</v>
      </c>
      <c r="L36" s="41">
        <v>6200519</v>
      </c>
      <c r="R36" s="64"/>
      <c r="S36" s="64"/>
      <c r="T36" s="64"/>
      <c r="U36" s="64"/>
    </row>
    <row r="37" spans="1:28" ht="16.5">
      <c r="A37" s="24"/>
      <c r="B37" s="57">
        <v>44409</v>
      </c>
      <c r="D37" s="41">
        <v>1584938</v>
      </c>
      <c r="E37" s="41">
        <v>676489</v>
      </c>
      <c r="F37" s="44">
        <v>1302</v>
      </c>
      <c r="H37" s="41">
        <v>2986782</v>
      </c>
      <c r="I37" s="41">
        <v>1366876</v>
      </c>
      <c r="J37" s="42">
        <v>2918</v>
      </c>
      <c r="L37" s="41">
        <v>6615085</v>
      </c>
      <c r="R37" s="64"/>
      <c r="S37" s="64"/>
      <c r="T37" s="64"/>
      <c r="U37" s="64"/>
    </row>
    <row r="38" spans="1:28" ht="16.5">
      <c r="A38" s="24"/>
      <c r="B38" s="11">
        <v>44460</v>
      </c>
      <c r="D38" s="41">
        <v>2657786.56</v>
      </c>
      <c r="E38" s="41">
        <v>965324.39</v>
      </c>
      <c r="F38" s="44">
        <v>1302</v>
      </c>
      <c r="H38" s="41">
        <v>3844561.01</v>
      </c>
      <c r="I38" s="41">
        <v>1377253.79</v>
      </c>
      <c r="J38" s="42">
        <v>2908</v>
      </c>
      <c r="L38" s="41">
        <v>8844925.75</v>
      </c>
    </row>
    <row r="39" spans="1:28" ht="16.5">
      <c r="A39" s="24"/>
      <c r="B39" s="11">
        <v>44470</v>
      </c>
      <c r="D39" s="41">
        <v>1484496</v>
      </c>
      <c r="E39" s="41">
        <v>654887.41</v>
      </c>
      <c r="F39" s="44">
        <v>1306</v>
      </c>
      <c r="H39" s="41">
        <v>3098665</v>
      </c>
      <c r="I39" s="41">
        <v>1405100.59</v>
      </c>
      <c r="J39" s="42">
        <v>2908</v>
      </c>
      <c r="L39" s="41">
        <v>6643149</v>
      </c>
    </row>
    <row r="40" spans="1:28" ht="16.5">
      <c r="A40" s="24"/>
      <c r="B40" s="11">
        <v>44501</v>
      </c>
      <c r="D40" s="41">
        <v>1136133</v>
      </c>
      <c r="E40" s="41">
        <v>731411</v>
      </c>
      <c r="F40" s="44">
        <v>1306</v>
      </c>
      <c r="H40" s="41">
        <v>2906751</v>
      </c>
      <c r="I40" s="41">
        <v>1327554.71</v>
      </c>
      <c r="J40" s="42">
        <v>2908</v>
      </c>
      <c r="L40" s="41">
        <v>6101849.71</v>
      </c>
    </row>
    <row r="41" spans="1:28" ht="16.5">
      <c r="A41" s="24"/>
      <c r="B41" s="11">
        <v>44531</v>
      </c>
      <c r="D41" s="41">
        <v>1310321.0900000001</v>
      </c>
      <c r="E41" s="41">
        <v>725287.56</v>
      </c>
      <c r="F41" s="44">
        <v>1316</v>
      </c>
      <c r="H41" s="41">
        <v>3546542.22</v>
      </c>
      <c r="I41" s="41">
        <v>1447653.03</v>
      </c>
      <c r="J41" s="42">
        <v>2900</v>
      </c>
      <c r="L41" s="41">
        <v>7029803.9000000004</v>
      </c>
    </row>
    <row r="42" spans="1:28" ht="16.5">
      <c r="A42" s="24"/>
      <c r="B42" s="11"/>
      <c r="D42" s="41"/>
      <c r="E42" s="41"/>
      <c r="F42" s="44"/>
      <c r="H42" s="41"/>
      <c r="I42" s="41"/>
      <c r="J42" s="42"/>
      <c r="L42" s="41"/>
    </row>
    <row r="43" spans="1:28" s="2" customFormat="1" ht="16.5">
      <c r="A43" s="29"/>
      <c r="B43" s="32" t="s">
        <v>17</v>
      </c>
      <c r="C43" s="13"/>
      <c r="D43" s="7">
        <f>SUM(D30:D41)</f>
        <v>16993883.650000002</v>
      </c>
      <c r="E43" s="7">
        <f t="shared" ref="E43:F43" si="2">SUM(E30:E41)</f>
        <v>9027183.3599999994</v>
      </c>
      <c r="F43" s="76">
        <f t="shared" si="2"/>
        <v>15343</v>
      </c>
      <c r="G43" s="7"/>
      <c r="H43" s="7">
        <f t="shared" ref="H43:J43" si="3">SUM(H30:H41)</f>
        <v>41227534.229999997</v>
      </c>
      <c r="I43" s="7">
        <f t="shared" si="3"/>
        <v>16206459.119999999</v>
      </c>
      <c r="J43" s="76">
        <f t="shared" si="3"/>
        <v>35435</v>
      </c>
      <c r="K43" s="7"/>
      <c r="L43" s="7">
        <f>SUM(L30:L41)</f>
        <v>83455060.359999999</v>
      </c>
      <c r="M43" s="7"/>
      <c r="N43" s="7"/>
      <c r="P43" s="45"/>
      <c r="Q43" s="45"/>
      <c r="R43" s="59"/>
      <c r="S43" s="59"/>
      <c r="T43" s="59"/>
      <c r="U43" s="59"/>
      <c r="V43" s="62"/>
      <c r="W43" s="62"/>
      <c r="X43" s="62"/>
      <c r="Y43" s="60"/>
      <c r="Z43" s="60"/>
      <c r="AA43" s="60"/>
      <c r="AB43" s="60"/>
    </row>
    <row r="44" spans="1:28" ht="16.5">
      <c r="A44" s="24"/>
      <c r="B44" s="13"/>
      <c r="C44" s="6"/>
      <c r="D44" s="19"/>
      <c r="E44" s="19"/>
      <c r="F44" s="19"/>
      <c r="G44" s="19"/>
      <c r="H44" s="19"/>
      <c r="I44" s="19"/>
      <c r="J44" s="42"/>
      <c r="K44" s="19"/>
      <c r="L44" s="22"/>
      <c r="M44" s="5"/>
      <c r="N44" s="5"/>
    </row>
    <row r="45" spans="1:28" s="46" customFormat="1" ht="16.5">
      <c r="B45" s="1"/>
      <c r="C45" s="4"/>
      <c r="D45" s="17"/>
      <c r="E45" s="17"/>
      <c r="F45" s="17"/>
      <c r="G45" s="35"/>
      <c r="H45" s="17"/>
      <c r="I45" s="17"/>
      <c r="J45" s="17"/>
      <c r="K45" s="17"/>
      <c r="L45" s="37" t="s">
        <v>4</v>
      </c>
      <c r="R45" s="16"/>
      <c r="S45" s="16"/>
      <c r="T45" s="16"/>
      <c r="U45" s="16"/>
      <c r="V45" s="63"/>
      <c r="W45" s="63"/>
      <c r="X45" s="63"/>
      <c r="Y45" s="19"/>
      <c r="Z45" s="19"/>
      <c r="AA45" s="19"/>
      <c r="AB45" s="19"/>
    </row>
    <row r="46" spans="1:28" s="46" customFormat="1" ht="16.5">
      <c r="B46" s="37" t="s">
        <v>2</v>
      </c>
      <c r="C46" s="68"/>
      <c r="D46" s="37" t="s">
        <v>11</v>
      </c>
      <c r="E46" s="37" t="s">
        <v>14</v>
      </c>
      <c r="F46" s="37" t="s">
        <v>11</v>
      </c>
      <c r="G46" s="35"/>
      <c r="H46" s="37" t="s">
        <v>12</v>
      </c>
      <c r="I46" s="37" t="s">
        <v>15</v>
      </c>
      <c r="J46" s="37" t="s">
        <v>12</v>
      </c>
      <c r="K46" s="35"/>
      <c r="L46" s="37" t="s">
        <v>13</v>
      </c>
      <c r="R46" s="16"/>
      <c r="S46" s="16"/>
      <c r="T46" s="16"/>
      <c r="U46" s="16"/>
      <c r="V46" s="63"/>
      <c r="W46" s="63"/>
      <c r="X46" s="63"/>
      <c r="Y46" s="19"/>
      <c r="Z46" s="19"/>
      <c r="AA46" s="19"/>
      <c r="AB46" s="19"/>
    </row>
    <row r="47" spans="1:28" ht="18">
      <c r="A47" s="28"/>
      <c r="B47" s="39" t="s">
        <v>0</v>
      </c>
      <c r="C47" s="37"/>
      <c r="D47" s="39" t="s">
        <v>1</v>
      </c>
      <c r="E47" s="39" t="s">
        <v>1</v>
      </c>
      <c r="F47" s="39" t="s">
        <v>6</v>
      </c>
      <c r="G47" s="35"/>
      <c r="H47" s="39" t="s">
        <v>1</v>
      </c>
      <c r="I47" s="39" t="s">
        <v>1</v>
      </c>
      <c r="J47" s="39" t="s">
        <v>6</v>
      </c>
      <c r="K47" s="35"/>
      <c r="L47" s="40" t="s">
        <v>1</v>
      </c>
      <c r="M47" s="12"/>
      <c r="N47" s="12"/>
    </row>
    <row r="48" spans="1:28" ht="16.5">
      <c r="B48" s="67"/>
      <c r="C48" s="69"/>
      <c r="D48" s="37"/>
      <c r="E48" s="37"/>
      <c r="F48" s="37"/>
      <c r="G48" s="35"/>
      <c r="H48" s="37"/>
      <c r="I48" s="37"/>
      <c r="J48" s="37"/>
      <c r="K48" s="35"/>
      <c r="L48" s="67"/>
    </row>
    <row r="49" spans="2:14" ht="16.5">
      <c r="B49" s="57">
        <v>44562</v>
      </c>
      <c r="D49" s="41">
        <v>1330176</v>
      </c>
      <c r="E49" s="41">
        <v>730750</v>
      </c>
      <c r="F49" s="44">
        <v>1339</v>
      </c>
      <c r="H49" s="41">
        <v>2114402</v>
      </c>
      <c r="I49" s="41">
        <v>1413546</v>
      </c>
      <c r="J49" s="42">
        <v>2923</v>
      </c>
      <c r="L49" s="41">
        <v>5588874</v>
      </c>
      <c r="M49" s="4"/>
      <c r="N49" s="4"/>
    </row>
    <row r="50" spans="2:14" ht="16.5">
      <c r="B50" s="57">
        <v>44593</v>
      </c>
      <c r="D50" s="41">
        <v>1178401</v>
      </c>
      <c r="E50" s="41">
        <v>654306</v>
      </c>
      <c r="F50" s="44">
        <v>1420</v>
      </c>
      <c r="H50" s="41">
        <v>2333831</v>
      </c>
      <c r="I50" s="41">
        <v>1374105</v>
      </c>
      <c r="J50" s="42">
        <v>2834</v>
      </c>
      <c r="L50" s="41">
        <v>5540643</v>
      </c>
    </row>
    <row r="51" spans="2:14" ht="16.5">
      <c r="B51" s="57">
        <v>44621</v>
      </c>
      <c r="D51" s="41">
        <v>1477111</v>
      </c>
      <c r="E51" s="41">
        <v>827947</v>
      </c>
      <c r="F51" s="44">
        <v>1420</v>
      </c>
      <c r="H51" s="41">
        <v>2631079</v>
      </c>
      <c r="I51" s="41">
        <v>1189199</v>
      </c>
      <c r="J51" s="42">
        <v>2834</v>
      </c>
      <c r="L51" s="41">
        <v>6125336</v>
      </c>
    </row>
    <row r="52" spans="2:14" ht="16.5">
      <c r="B52" s="57">
        <v>44652</v>
      </c>
      <c r="D52" s="41">
        <v>1326847</v>
      </c>
      <c r="E52" s="41">
        <v>723588.3</v>
      </c>
      <c r="F52" s="44">
        <v>1434</v>
      </c>
      <c r="H52" s="41">
        <v>3615356.0900000003</v>
      </c>
      <c r="I52" s="41">
        <v>1465232.75</v>
      </c>
      <c r="J52" s="42">
        <v>2835</v>
      </c>
      <c r="L52" s="41">
        <v>7131024.1399999997</v>
      </c>
    </row>
    <row r="53" spans="2:14" ht="16.5">
      <c r="B53" s="57">
        <v>44682</v>
      </c>
      <c r="D53" s="41">
        <v>1667338.75</v>
      </c>
      <c r="E53" s="41">
        <v>834666.61</v>
      </c>
      <c r="F53" s="44">
        <v>1435</v>
      </c>
      <c r="H53" s="41">
        <v>2829263.41</v>
      </c>
      <c r="I53" s="41">
        <v>1359792.19</v>
      </c>
      <c r="J53" s="42">
        <v>2827</v>
      </c>
      <c r="L53" s="41">
        <v>6691060.96</v>
      </c>
    </row>
    <row r="54" spans="2:14" ht="16.5">
      <c r="B54" s="57">
        <v>44713</v>
      </c>
      <c r="D54" s="41">
        <v>1767488.2999999998</v>
      </c>
      <c r="E54" s="41">
        <v>839318</v>
      </c>
      <c r="F54" s="44">
        <v>1443</v>
      </c>
      <c r="H54" s="41">
        <v>3603189.57</v>
      </c>
      <c r="I54" s="41">
        <v>1559563</v>
      </c>
      <c r="J54" s="42">
        <v>2826</v>
      </c>
      <c r="L54" s="41">
        <v>7769558.8700000001</v>
      </c>
    </row>
    <row r="55" spans="2:14" ht="16.5">
      <c r="B55" s="57">
        <v>44743</v>
      </c>
      <c r="D55" s="41">
        <v>1476257.55</v>
      </c>
      <c r="E55" s="41">
        <v>785740.35000000009</v>
      </c>
      <c r="F55" s="44">
        <v>1441</v>
      </c>
      <c r="H55" s="41">
        <v>3196563.57</v>
      </c>
      <c r="I55" s="41">
        <v>1350176.6600000001</v>
      </c>
      <c r="J55" s="42">
        <v>2833</v>
      </c>
      <c r="L55" s="41">
        <v>6808738.1299999999</v>
      </c>
    </row>
    <row r="56" spans="2:14" ht="16.5">
      <c r="B56" s="57">
        <v>44774</v>
      </c>
      <c r="D56" s="41">
        <v>1735657.63</v>
      </c>
      <c r="E56" s="41">
        <v>777009.81</v>
      </c>
      <c r="F56" s="44">
        <v>1448</v>
      </c>
      <c r="H56" s="41">
        <v>3103227.3099999996</v>
      </c>
      <c r="I56" s="41">
        <v>1510642.34</v>
      </c>
      <c r="J56" s="42">
        <v>2832</v>
      </c>
      <c r="L56" s="41">
        <v>7126537.0899999989</v>
      </c>
    </row>
    <row r="57" spans="2:14" ht="16.5">
      <c r="B57" s="57">
        <v>44805</v>
      </c>
      <c r="D57" s="41">
        <v>1179795.8599999999</v>
      </c>
      <c r="E57" s="41">
        <v>1024962.6900000001</v>
      </c>
      <c r="F57" s="44">
        <v>1520</v>
      </c>
      <c r="H57" s="41">
        <v>2890748.47</v>
      </c>
      <c r="I57" s="41">
        <v>1335237.75</v>
      </c>
      <c r="J57" s="42">
        <v>2879</v>
      </c>
      <c r="L57" s="41">
        <v>6430744.7700000014</v>
      </c>
    </row>
    <row r="58" spans="2:14" ht="16.5">
      <c r="B58" s="57">
        <v>44835</v>
      </c>
      <c r="D58" s="41">
        <v>1497372.8399999999</v>
      </c>
      <c r="E58" s="41">
        <v>745916.9</v>
      </c>
      <c r="F58" s="44">
        <v>1520</v>
      </c>
      <c r="H58" s="41">
        <v>2748101.14</v>
      </c>
      <c r="I58" s="41">
        <v>1349159.25</v>
      </c>
      <c r="J58" s="42">
        <v>2879</v>
      </c>
      <c r="L58" s="41">
        <v>6340550.1299999999</v>
      </c>
    </row>
    <row r="59" spans="2:14" ht="16.5">
      <c r="B59" s="57">
        <v>44866</v>
      </c>
      <c r="D59" s="41">
        <v>1472740.06</v>
      </c>
      <c r="E59" s="41">
        <v>872954.48</v>
      </c>
      <c r="F59" s="44">
        <v>1526</v>
      </c>
      <c r="H59" s="41">
        <v>2544396.17</v>
      </c>
      <c r="I59" s="41">
        <v>1462849.9500000002</v>
      </c>
      <c r="J59" s="42">
        <v>2870</v>
      </c>
      <c r="L59" s="41">
        <v>6352940.6600000001</v>
      </c>
    </row>
    <row r="60" spans="2:14" ht="16.5">
      <c r="B60" s="57">
        <v>44896</v>
      </c>
      <c r="D60" s="41">
        <v>1516153</v>
      </c>
      <c r="E60" s="41">
        <v>852744.1</v>
      </c>
      <c r="F60" s="44">
        <v>1537</v>
      </c>
      <c r="H60" s="41">
        <v>4195384</v>
      </c>
      <c r="I60" s="41">
        <v>1411249</v>
      </c>
      <c r="J60" s="42">
        <v>2824</v>
      </c>
      <c r="L60" s="41">
        <v>7975530.0999999996</v>
      </c>
    </row>
    <row r="61" spans="2:14" ht="16.5">
      <c r="B61" s="37"/>
      <c r="C61" s="69"/>
      <c r="D61" s="7"/>
      <c r="E61" s="7"/>
      <c r="F61" s="43"/>
      <c r="G61" s="7"/>
      <c r="H61" s="7"/>
      <c r="I61" s="7"/>
      <c r="J61" s="43"/>
      <c r="K61" s="7"/>
      <c r="L61" s="7"/>
    </row>
    <row r="62" spans="2:14" ht="16.5">
      <c r="B62" s="32" t="s">
        <v>18</v>
      </c>
      <c r="C62" s="13"/>
      <c r="D62" s="7">
        <f>SUM(D49:D60)</f>
        <v>17625338.990000002</v>
      </c>
      <c r="E62" s="7">
        <f t="shared" ref="E62" si="4">SUM(E49:E60)</f>
        <v>9669904.2400000002</v>
      </c>
      <c r="F62" s="76">
        <f>SUM(F49:F60)</f>
        <v>17483</v>
      </c>
      <c r="G62" s="7"/>
      <c r="H62" s="7">
        <f t="shared" ref="H62:J62" si="5">SUM(H49:H60)</f>
        <v>35805541.729999997</v>
      </c>
      <c r="I62" s="7">
        <f t="shared" si="5"/>
        <v>16780752.890000001</v>
      </c>
      <c r="J62" s="76">
        <f t="shared" si="5"/>
        <v>34196</v>
      </c>
      <c r="K62" s="7"/>
      <c r="L62" s="7">
        <f>SUM(L49:L60)</f>
        <v>79881537.849999994</v>
      </c>
    </row>
    <row r="63" spans="2:14" ht="16.5">
      <c r="B63" s="32"/>
      <c r="C63" s="13"/>
      <c r="D63" s="7"/>
      <c r="E63" s="7"/>
      <c r="F63" s="7"/>
      <c r="G63" s="7"/>
      <c r="H63" s="7"/>
      <c r="I63" s="7"/>
      <c r="J63" s="7"/>
      <c r="K63" s="7"/>
      <c r="L63" s="7"/>
    </row>
    <row r="64" spans="2:14" ht="16.5">
      <c r="B64" s="57"/>
      <c r="D64" s="41"/>
      <c r="E64" s="41"/>
      <c r="F64" s="44"/>
      <c r="H64" s="41"/>
      <c r="I64" s="41"/>
      <c r="J64" s="42"/>
      <c r="L64" s="108" t="s">
        <v>4</v>
      </c>
    </row>
    <row r="65" spans="1:28" s="46" customFormat="1" ht="16.5">
      <c r="B65" s="37" t="s">
        <v>2</v>
      </c>
      <c r="C65" s="68"/>
      <c r="D65" s="37" t="s">
        <v>11</v>
      </c>
      <c r="E65" s="37" t="s">
        <v>14</v>
      </c>
      <c r="F65" s="37" t="s">
        <v>11</v>
      </c>
      <c r="G65" s="35"/>
      <c r="H65" s="37" t="s">
        <v>12</v>
      </c>
      <c r="I65" s="37" t="s">
        <v>15</v>
      </c>
      <c r="J65" s="37" t="s">
        <v>12</v>
      </c>
      <c r="K65" s="35"/>
      <c r="L65" s="37" t="s">
        <v>13</v>
      </c>
      <c r="R65" s="16"/>
      <c r="S65" s="16"/>
      <c r="T65" s="16"/>
      <c r="U65" s="16"/>
      <c r="V65" s="63"/>
      <c r="W65" s="63"/>
      <c r="X65" s="63"/>
      <c r="Y65" s="19"/>
      <c r="Z65" s="19"/>
      <c r="AA65" s="19"/>
      <c r="AB65" s="19"/>
    </row>
    <row r="66" spans="1:28" ht="18">
      <c r="A66" s="28"/>
      <c r="B66" s="39" t="s">
        <v>0</v>
      </c>
      <c r="C66" s="37"/>
      <c r="D66" s="39" t="s">
        <v>1</v>
      </c>
      <c r="E66" s="39" t="s">
        <v>1</v>
      </c>
      <c r="F66" s="39" t="s">
        <v>6</v>
      </c>
      <c r="G66" s="35"/>
      <c r="H66" s="39" t="s">
        <v>1</v>
      </c>
      <c r="I66" s="39" t="s">
        <v>1</v>
      </c>
      <c r="J66" s="39" t="s">
        <v>6</v>
      </c>
      <c r="K66" s="35"/>
      <c r="L66" s="40" t="s">
        <v>1</v>
      </c>
      <c r="M66" s="12"/>
      <c r="N66" s="12"/>
    </row>
    <row r="67" spans="1:28" ht="16.5">
      <c r="B67" s="67"/>
      <c r="C67" s="69"/>
      <c r="D67" s="37"/>
      <c r="E67" s="37"/>
      <c r="F67" s="37"/>
      <c r="G67" s="35"/>
      <c r="H67" s="37"/>
      <c r="I67" s="37"/>
      <c r="J67" s="37"/>
      <c r="K67" s="35"/>
      <c r="L67" s="67"/>
    </row>
    <row r="68" spans="1:28" ht="16.5">
      <c r="B68" s="57">
        <v>44927</v>
      </c>
      <c r="C68" s="70"/>
      <c r="D68" s="71">
        <v>1364450</v>
      </c>
      <c r="E68" s="71">
        <v>826873.87</v>
      </c>
      <c r="F68" s="72">
        <v>1537</v>
      </c>
      <c r="G68" s="68"/>
      <c r="H68" s="71">
        <v>3468501</v>
      </c>
      <c r="I68" s="71">
        <v>1337625.6199999999</v>
      </c>
      <c r="J68" s="48">
        <v>2844</v>
      </c>
      <c r="K68" s="38"/>
      <c r="L68" s="73">
        <v>6997450.4900000002</v>
      </c>
      <c r="M68" s="5"/>
      <c r="N68" s="5"/>
      <c r="O68" s="74"/>
      <c r="P68" s="75"/>
    </row>
    <row r="69" spans="1:28" ht="16.5">
      <c r="B69" s="57">
        <v>44958</v>
      </c>
      <c r="C69" s="70"/>
      <c r="D69" s="71">
        <v>1473434</v>
      </c>
      <c r="E69" s="71">
        <v>1165734.6400000001</v>
      </c>
      <c r="F69" s="72">
        <v>1647</v>
      </c>
      <c r="G69" s="68"/>
      <c r="H69" s="71">
        <v>3305197.15</v>
      </c>
      <c r="I69" s="71">
        <v>1479751.99</v>
      </c>
      <c r="J69" s="48">
        <v>2730</v>
      </c>
      <c r="K69" s="38"/>
      <c r="L69" s="73">
        <v>7424117.7799999993</v>
      </c>
      <c r="M69" s="5"/>
      <c r="N69" s="5"/>
      <c r="O69" s="74"/>
      <c r="P69" s="75"/>
    </row>
    <row r="70" spans="1:28" ht="16.5">
      <c r="B70" s="57">
        <v>44986</v>
      </c>
      <c r="C70" s="70"/>
      <c r="D70" s="71">
        <v>2264064</v>
      </c>
      <c r="E70" s="71">
        <v>929000.09000000008</v>
      </c>
      <c r="F70" s="72">
        <v>1651</v>
      </c>
      <c r="G70" s="68"/>
      <c r="H70" s="71">
        <v>3259275</v>
      </c>
      <c r="I70" s="71">
        <v>1325739.33</v>
      </c>
      <c r="J70" s="48">
        <v>2714</v>
      </c>
      <c r="K70" s="38"/>
      <c r="L70" s="73">
        <v>7778078.4199999999</v>
      </c>
      <c r="M70" s="5"/>
      <c r="N70" s="5"/>
      <c r="O70" s="74"/>
      <c r="P70" s="75"/>
    </row>
    <row r="71" spans="1:28" ht="16.5">
      <c r="B71" s="57">
        <v>45017</v>
      </c>
      <c r="C71" s="70"/>
      <c r="D71" s="71">
        <v>1906529</v>
      </c>
      <c r="E71" s="71">
        <v>1001152</v>
      </c>
      <c r="F71" s="72">
        <v>1648</v>
      </c>
      <c r="G71" s="68"/>
      <c r="H71" s="71">
        <v>2941479</v>
      </c>
      <c r="I71" s="71">
        <v>1439515</v>
      </c>
      <c r="J71" s="48">
        <v>2681</v>
      </c>
      <c r="K71" s="38"/>
      <c r="L71" s="73">
        <v>7288675</v>
      </c>
      <c r="M71" s="5"/>
      <c r="N71" s="5"/>
      <c r="O71" s="74"/>
      <c r="P71" s="75"/>
    </row>
    <row r="72" spans="1:28" ht="16.5">
      <c r="B72" s="57">
        <v>45047</v>
      </c>
      <c r="C72" s="70"/>
      <c r="D72" s="71">
        <v>1837002</v>
      </c>
      <c r="E72" s="71">
        <v>1068583.2</v>
      </c>
      <c r="F72" s="72">
        <v>1644</v>
      </c>
      <c r="G72" s="68"/>
      <c r="H72" s="71">
        <v>4042968</v>
      </c>
      <c r="I72" s="71">
        <v>1551873</v>
      </c>
      <c r="J72" s="48">
        <v>2674</v>
      </c>
      <c r="K72" s="38"/>
      <c r="L72" s="73">
        <v>8500426.1999999993</v>
      </c>
      <c r="M72" s="5"/>
      <c r="N72" s="5"/>
      <c r="O72" s="74"/>
      <c r="P72" s="75"/>
    </row>
    <row r="73" spans="1:28" ht="16.5">
      <c r="B73" s="57">
        <v>45078</v>
      </c>
      <c r="C73" s="70"/>
      <c r="D73" s="71">
        <v>1566255</v>
      </c>
      <c r="E73" s="71">
        <v>1178257</v>
      </c>
      <c r="F73" s="72">
        <v>1663</v>
      </c>
      <c r="G73" s="68"/>
      <c r="H73" s="71">
        <v>2848156</v>
      </c>
      <c r="I73" s="71">
        <v>1625445</v>
      </c>
      <c r="J73" s="48">
        <v>2672</v>
      </c>
      <c r="K73" s="38"/>
      <c r="L73" s="73">
        <v>7218113</v>
      </c>
      <c r="M73" s="5"/>
      <c r="N73" s="5"/>
      <c r="O73" s="74"/>
      <c r="P73" s="75"/>
    </row>
    <row r="74" spans="1:28" ht="16.5">
      <c r="B74" s="57">
        <v>45108</v>
      </c>
      <c r="C74" s="70"/>
      <c r="D74" s="71">
        <v>1505098</v>
      </c>
      <c r="E74" s="71">
        <v>960545</v>
      </c>
      <c r="F74" s="72">
        <v>1663</v>
      </c>
      <c r="G74" s="68"/>
      <c r="H74" s="71">
        <v>2604649</v>
      </c>
      <c r="I74" s="71">
        <v>1506542</v>
      </c>
      <c r="J74" s="48">
        <v>2672</v>
      </c>
      <c r="K74" s="38"/>
      <c r="L74" s="73">
        <v>6576834</v>
      </c>
      <c r="M74" s="5"/>
      <c r="N74" s="5"/>
      <c r="O74" s="74"/>
      <c r="P74" s="75"/>
    </row>
    <row r="75" spans="1:28" ht="16.5">
      <c r="B75" s="57">
        <v>45192</v>
      </c>
      <c r="C75" s="70"/>
      <c r="D75" s="71">
        <v>1793098</v>
      </c>
      <c r="E75" s="71">
        <v>1010640</v>
      </c>
      <c r="F75" s="72">
        <v>1679</v>
      </c>
      <c r="G75" s="68"/>
      <c r="H75" s="71">
        <v>3268673</v>
      </c>
      <c r="I75" s="71">
        <v>1737768</v>
      </c>
      <c r="J75" s="48">
        <v>2657</v>
      </c>
      <c r="K75" s="38"/>
      <c r="L75" s="73">
        <v>7810179</v>
      </c>
      <c r="M75" s="5"/>
      <c r="N75" s="5"/>
      <c r="O75" s="74"/>
      <c r="P75" s="75"/>
    </row>
    <row r="77" spans="1:28" ht="16.5">
      <c r="B77" s="32" t="s">
        <v>19</v>
      </c>
      <c r="C77" s="13"/>
      <c r="D77" s="7">
        <f>SUM(D68:D75)</f>
        <v>13709930</v>
      </c>
      <c r="E77" s="7">
        <f>SUM(E68:E75)</f>
        <v>8140785.8000000007</v>
      </c>
      <c r="F77" s="76">
        <f>SUM(F68:F75)</f>
        <v>13132</v>
      </c>
      <c r="G77" s="7"/>
      <c r="H77" s="7">
        <f t="shared" ref="H77:I77" si="6">SUM(H68:H75)</f>
        <v>25738898.149999999</v>
      </c>
      <c r="I77" s="7">
        <f t="shared" si="6"/>
        <v>12004259.939999999</v>
      </c>
      <c r="J77" s="76">
        <f>SUM(J68:J75)</f>
        <v>21644</v>
      </c>
      <c r="K77" s="7"/>
      <c r="L77" s="7">
        <f>SUM(L68:L75)</f>
        <v>59593873.890000001</v>
      </c>
    </row>
  </sheetData>
  <mergeCells count="3">
    <mergeCell ref="A1:N1"/>
    <mergeCell ref="A4:N4"/>
    <mergeCell ref="A2:N2"/>
  </mergeCells>
  <phoneticPr fontId="0" type="noConversion"/>
  <pageMargins left="0.3" right="0.27" top="0.83" bottom="0.48" header="0.5" footer="0.28000000000000003"/>
  <pageSetup scale="70" orientation="landscape" r:id="rId1"/>
  <headerFooter alignWithMargins="0"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9">
    <tabColor indexed="40"/>
  </sheetPr>
  <dimension ref="A1:AY78"/>
  <sheetViews>
    <sheetView zoomScale="70" zoomScaleNormal="70" workbookViewId="0">
      <selection activeCell="L27" sqref="L27"/>
    </sheetView>
  </sheetViews>
  <sheetFormatPr defaultColWidth="9.140625" defaultRowHeight="12.75"/>
  <cols>
    <col min="1" max="1" width="3.140625" style="1" customWidth="1"/>
    <col min="2" max="2" width="18.28515625" style="1" customWidth="1"/>
    <col min="3" max="3" width="4.140625" style="1" customWidth="1"/>
    <col min="4" max="5" width="18" style="20" customWidth="1"/>
    <col min="6" max="6" width="10.7109375" style="20" customWidth="1"/>
    <col min="7" max="7" width="5.85546875" style="20" customWidth="1"/>
    <col min="8" max="9" width="19.5703125" style="20" customWidth="1"/>
    <col min="10" max="10" width="10.7109375" style="20" customWidth="1"/>
    <col min="11" max="11" width="2.5703125" style="3" customWidth="1"/>
    <col min="12" max="12" width="23.42578125" style="3" customWidth="1"/>
    <col min="13" max="13" width="3" style="1" customWidth="1"/>
    <col min="14" max="14" width="5.28515625" style="1" customWidth="1"/>
    <col min="15" max="16384" width="9.140625" style="1"/>
  </cols>
  <sheetData>
    <row r="1" spans="1:51" ht="12.75" customHeight="1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51" ht="19.5">
      <c r="A2" s="81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51" ht="18.7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51" ht="15.75" customHeight="1">
      <c r="A4" s="79" t="s">
        <v>8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51" ht="18">
      <c r="A5" s="25"/>
      <c r="B5" s="24" t="s">
        <v>3</v>
      </c>
      <c r="C5" s="12"/>
      <c r="D5" s="23"/>
      <c r="E5" s="23"/>
      <c r="F5" s="23"/>
      <c r="G5" s="23"/>
      <c r="H5" s="23"/>
      <c r="I5" s="23"/>
      <c r="J5" s="42"/>
      <c r="K5" s="23"/>
      <c r="L5" s="15"/>
      <c r="M5" s="12"/>
      <c r="N5" s="12"/>
      <c r="P5" s="3"/>
      <c r="Q5" s="3"/>
      <c r="R5" s="58"/>
      <c r="S5" s="58"/>
      <c r="T5" s="58"/>
      <c r="U5" s="58"/>
      <c r="V5" s="61"/>
      <c r="W5" s="61"/>
      <c r="X5" s="61"/>
      <c r="Y5" s="47"/>
      <c r="Z5" s="47"/>
      <c r="AA5" s="47"/>
      <c r="AB5" s="47"/>
    </row>
    <row r="6" spans="1:51" s="83" customFormat="1" ht="16.5">
      <c r="A6" s="86"/>
      <c r="B6" s="90"/>
      <c r="C6" s="86"/>
      <c r="D6" s="94"/>
      <c r="E6" s="94"/>
      <c r="F6" s="94"/>
      <c r="G6" s="94"/>
      <c r="H6" s="94"/>
      <c r="I6" s="94"/>
      <c r="J6" s="94"/>
      <c r="K6" s="93"/>
      <c r="L6" s="93"/>
      <c r="M6" s="86"/>
      <c r="N6" s="107"/>
      <c r="S6" s="101"/>
      <c r="T6" s="101"/>
      <c r="U6" s="101"/>
      <c r="V6" s="101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</row>
    <row r="7" spans="1:51" ht="20.25" customHeight="1">
      <c r="A7" s="4"/>
      <c r="B7" s="8"/>
      <c r="C7" s="9"/>
      <c r="D7" s="18"/>
      <c r="E7" s="18"/>
      <c r="F7" s="18"/>
      <c r="G7" s="18"/>
      <c r="H7" s="18"/>
      <c r="I7" s="18"/>
      <c r="J7" s="18"/>
      <c r="K7" s="21"/>
      <c r="L7" s="103" t="s">
        <v>4</v>
      </c>
      <c r="M7" s="4"/>
      <c r="N7" s="4"/>
    </row>
    <row r="8" spans="1:51" s="83" customFormat="1" ht="20.25" customHeight="1">
      <c r="A8" s="98"/>
      <c r="B8" s="103" t="s">
        <v>2</v>
      </c>
      <c r="C8" s="95"/>
      <c r="D8" s="103" t="s">
        <v>10</v>
      </c>
      <c r="E8" s="103" t="s">
        <v>14</v>
      </c>
      <c r="F8" s="103" t="s">
        <v>11</v>
      </c>
      <c r="G8" s="106"/>
      <c r="H8" s="103" t="s">
        <v>12</v>
      </c>
      <c r="I8" s="103" t="s">
        <v>15</v>
      </c>
      <c r="J8" s="103" t="s">
        <v>12</v>
      </c>
      <c r="K8" s="103"/>
      <c r="L8" s="103" t="s">
        <v>5</v>
      </c>
      <c r="M8" s="95"/>
      <c r="N8" s="107"/>
    </row>
    <row r="9" spans="1:51" s="83" customFormat="1" ht="18" customHeight="1">
      <c r="A9" s="98"/>
      <c r="B9" s="109" t="s">
        <v>0</v>
      </c>
      <c r="C9" s="103"/>
      <c r="D9" s="109" t="s">
        <v>1</v>
      </c>
      <c r="E9" s="109" t="s">
        <v>1</v>
      </c>
      <c r="F9" s="109" t="s">
        <v>6</v>
      </c>
      <c r="G9" s="106"/>
      <c r="H9" s="109" t="s">
        <v>1</v>
      </c>
      <c r="I9" s="109" t="s">
        <v>1</v>
      </c>
      <c r="J9" s="109" t="s">
        <v>6</v>
      </c>
      <c r="K9" s="105"/>
      <c r="L9" s="110" t="s">
        <v>1</v>
      </c>
      <c r="M9" s="105"/>
      <c r="N9" s="107"/>
    </row>
    <row r="10" spans="1:51" s="83" customFormat="1" ht="12.75" customHeight="1">
      <c r="A10" s="98"/>
      <c r="B10" s="104"/>
      <c r="C10" s="92"/>
      <c r="D10" s="103"/>
      <c r="E10" s="103"/>
      <c r="F10" s="103"/>
      <c r="G10" s="106"/>
      <c r="H10" s="103"/>
      <c r="I10" s="103"/>
      <c r="J10" s="103"/>
      <c r="K10" s="104"/>
      <c r="L10" s="104"/>
      <c r="M10" s="92"/>
      <c r="N10" s="107"/>
    </row>
    <row r="11" spans="1:51" s="83" customFormat="1" ht="16.5">
      <c r="A11" s="98"/>
      <c r="B11" s="122">
        <v>43834</v>
      </c>
      <c r="C11" s="70"/>
      <c r="D11" s="111">
        <v>1366938</v>
      </c>
      <c r="E11" s="111">
        <v>426007</v>
      </c>
      <c r="F11" s="117">
        <v>1072</v>
      </c>
      <c r="G11" s="96"/>
      <c r="H11" s="111">
        <v>3410462</v>
      </c>
      <c r="I11" s="111">
        <v>1018745</v>
      </c>
      <c r="J11" s="117">
        <v>2639</v>
      </c>
      <c r="K11" s="85"/>
      <c r="L11" s="111">
        <v>6222152</v>
      </c>
    </row>
    <row r="12" spans="1:51" s="83" customFormat="1" ht="16.5">
      <c r="A12" s="98"/>
      <c r="B12" s="122">
        <v>43865</v>
      </c>
      <c r="C12" s="70"/>
      <c r="D12" s="111">
        <v>849602</v>
      </c>
      <c r="E12" s="111">
        <v>436813</v>
      </c>
      <c r="F12" s="117">
        <v>1071</v>
      </c>
      <c r="G12" s="96"/>
      <c r="H12" s="111">
        <v>2736921</v>
      </c>
      <c r="I12" s="111">
        <v>1083260</v>
      </c>
      <c r="J12" s="117">
        <v>2615</v>
      </c>
      <c r="K12" s="85"/>
      <c r="L12" s="111">
        <v>5106596</v>
      </c>
    </row>
    <row r="13" spans="1:51" s="83" customFormat="1" ht="16.5">
      <c r="A13" s="98"/>
      <c r="B13" s="122">
        <v>43896</v>
      </c>
      <c r="C13" s="70"/>
      <c r="D13" s="111">
        <v>1221396</v>
      </c>
      <c r="E13" s="111">
        <v>442971</v>
      </c>
      <c r="F13" s="117">
        <v>1078</v>
      </c>
      <c r="G13" s="96"/>
      <c r="H13" s="111">
        <v>2861718</v>
      </c>
      <c r="I13" s="111">
        <v>1011347</v>
      </c>
      <c r="J13" s="117">
        <v>2603</v>
      </c>
      <c r="K13" s="85"/>
      <c r="L13" s="111">
        <v>5537432</v>
      </c>
    </row>
    <row r="14" spans="1:51" s="83" customFormat="1" ht="16.5">
      <c r="A14" s="98"/>
      <c r="B14" s="122">
        <v>43927</v>
      </c>
      <c r="C14" s="70"/>
      <c r="D14" s="111">
        <v>1019476</v>
      </c>
      <c r="E14" s="111">
        <v>507124</v>
      </c>
      <c r="F14" s="117">
        <v>1080</v>
      </c>
      <c r="G14" s="96"/>
      <c r="H14" s="111">
        <v>2253601</v>
      </c>
      <c r="I14" s="111">
        <v>1097053</v>
      </c>
      <c r="J14" s="117">
        <v>2609</v>
      </c>
      <c r="K14" s="85"/>
      <c r="L14" s="111">
        <v>4877254</v>
      </c>
    </row>
    <row r="15" spans="1:51" s="83" customFormat="1" ht="16.5">
      <c r="A15" s="98"/>
      <c r="B15" s="122">
        <v>43958</v>
      </c>
      <c r="C15" s="70"/>
      <c r="D15" s="111">
        <v>722255</v>
      </c>
      <c r="E15" s="111">
        <v>562801</v>
      </c>
      <c r="F15" s="117">
        <v>1081</v>
      </c>
      <c r="G15" s="96"/>
      <c r="H15" s="111">
        <v>2166330</v>
      </c>
      <c r="I15" s="111">
        <v>988809</v>
      </c>
      <c r="J15" s="117">
        <v>2597</v>
      </c>
      <c r="K15" s="85"/>
      <c r="L15" s="111">
        <v>4440195</v>
      </c>
    </row>
    <row r="16" spans="1:51" s="83" customFormat="1" ht="16.5">
      <c r="A16" s="98"/>
      <c r="B16" s="122">
        <v>43983</v>
      </c>
      <c r="C16" s="70"/>
      <c r="D16" s="111">
        <v>869639</v>
      </c>
      <c r="E16" s="111">
        <v>536541</v>
      </c>
      <c r="F16" s="117">
        <v>1086</v>
      </c>
      <c r="G16" s="96"/>
      <c r="H16" s="111">
        <v>2655279</v>
      </c>
      <c r="I16" s="111">
        <v>1058885</v>
      </c>
      <c r="J16" s="117">
        <v>2602</v>
      </c>
      <c r="K16" s="85"/>
      <c r="L16" s="111">
        <v>5120344</v>
      </c>
    </row>
    <row r="17" spans="1:14" s="83" customFormat="1" ht="16.5">
      <c r="A17" s="98"/>
      <c r="B17" s="122">
        <v>44013</v>
      </c>
      <c r="D17" s="111">
        <v>1128162</v>
      </c>
      <c r="E17" s="111">
        <v>449870</v>
      </c>
      <c r="F17" s="117">
        <v>1087</v>
      </c>
      <c r="G17" s="96"/>
      <c r="H17" s="111">
        <v>2870278</v>
      </c>
      <c r="I17" s="111">
        <v>1342406</v>
      </c>
      <c r="J17" s="117">
        <v>2590</v>
      </c>
      <c r="K17" s="85"/>
      <c r="L17" s="111">
        <v>5790716</v>
      </c>
    </row>
    <row r="18" spans="1:14" s="83" customFormat="1" ht="16.5">
      <c r="A18" s="98"/>
      <c r="B18" s="122">
        <v>44044</v>
      </c>
      <c r="D18" s="111">
        <v>977017</v>
      </c>
      <c r="E18" s="111">
        <v>439544</v>
      </c>
      <c r="F18" s="117">
        <v>1081</v>
      </c>
      <c r="G18" s="96"/>
      <c r="H18" s="111">
        <v>2901043</v>
      </c>
      <c r="I18" s="111">
        <v>1012274</v>
      </c>
      <c r="J18" s="117">
        <v>2578</v>
      </c>
      <c r="K18" s="85"/>
      <c r="L18" s="111">
        <v>5329878</v>
      </c>
    </row>
    <row r="19" spans="1:14" s="83" customFormat="1" ht="16.5">
      <c r="A19" s="98"/>
      <c r="B19" s="122">
        <v>44075</v>
      </c>
      <c r="D19" s="111">
        <v>2001891</v>
      </c>
      <c r="E19" s="111">
        <v>464736</v>
      </c>
      <c r="F19" s="117">
        <v>1087</v>
      </c>
      <c r="G19" s="96"/>
      <c r="H19" s="111">
        <v>2857911</v>
      </c>
      <c r="I19" s="111">
        <v>1162656</v>
      </c>
      <c r="J19" s="117">
        <v>2573</v>
      </c>
      <c r="K19" s="85"/>
      <c r="L19" s="111">
        <v>6487194</v>
      </c>
    </row>
    <row r="20" spans="1:14" s="83" customFormat="1" ht="16.5">
      <c r="A20" s="98"/>
      <c r="B20" s="122">
        <v>44105</v>
      </c>
      <c r="D20" s="111">
        <v>1260578</v>
      </c>
      <c r="E20" s="111">
        <v>524814</v>
      </c>
      <c r="F20" s="117">
        <v>1087</v>
      </c>
      <c r="G20" s="96"/>
      <c r="H20" s="111">
        <v>2614979</v>
      </c>
      <c r="I20" s="111">
        <v>946417</v>
      </c>
      <c r="J20" s="117">
        <v>2558</v>
      </c>
      <c r="K20" s="85"/>
      <c r="L20" s="111">
        <v>5346788</v>
      </c>
    </row>
    <row r="21" spans="1:14" s="83" customFormat="1" ht="16.5">
      <c r="A21" s="98"/>
      <c r="B21" s="122">
        <v>44136</v>
      </c>
      <c r="D21" s="111">
        <v>1372347</v>
      </c>
      <c r="E21" s="111">
        <v>728966</v>
      </c>
      <c r="F21" s="117">
        <v>1089</v>
      </c>
      <c r="G21" s="96"/>
      <c r="H21" s="111">
        <v>2731413</v>
      </c>
      <c r="I21" s="111">
        <v>1382441</v>
      </c>
      <c r="J21" s="117">
        <v>2556</v>
      </c>
      <c r="K21" s="85"/>
      <c r="L21" s="111">
        <v>6215167</v>
      </c>
    </row>
    <row r="22" spans="1:14" s="83" customFormat="1" ht="16.5">
      <c r="A22" s="98"/>
      <c r="B22" s="122">
        <v>44166</v>
      </c>
      <c r="D22" s="111">
        <v>1612602</v>
      </c>
      <c r="E22" s="111">
        <v>433534</v>
      </c>
      <c r="F22" s="117">
        <v>1091</v>
      </c>
      <c r="G22" s="96"/>
      <c r="H22" s="111">
        <v>3354461</v>
      </c>
      <c r="I22" s="111">
        <v>1027144</v>
      </c>
      <c r="J22" s="117">
        <v>2556</v>
      </c>
      <c r="K22" s="85"/>
      <c r="L22" s="111">
        <v>6427741</v>
      </c>
    </row>
    <row r="23" spans="1:14" s="83" customFormat="1" ht="16.5">
      <c r="A23" s="98"/>
      <c r="B23" s="122"/>
      <c r="D23" s="111"/>
      <c r="E23" s="111"/>
      <c r="F23" s="117"/>
      <c r="G23" s="96"/>
      <c r="H23" s="111"/>
      <c r="I23" s="111"/>
      <c r="J23" s="117"/>
      <c r="K23" s="85"/>
      <c r="L23" s="111"/>
    </row>
    <row r="24" spans="1:14" s="2" customFormat="1" ht="16.5">
      <c r="A24" s="102"/>
      <c r="B24" s="103" t="s">
        <v>20</v>
      </c>
      <c r="C24" s="92"/>
      <c r="D24" s="89">
        <f>SUM(D11:D22)</f>
        <v>14401903</v>
      </c>
      <c r="E24" s="89">
        <f>SUM(E11:E22)</f>
        <v>5953721</v>
      </c>
      <c r="F24" s="128">
        <f>SUM(F11:F22)</f>
        <v>12990</v>
      </c>
      <c r="G24" s="89"/>
      <c r="H24" s="89">
        <f>SUM(H11:H22)</f>
        <v>33414396</v>
      </c>
      <c r="I24" s="89">
        <f>SUM(I11:I22)</f>
        <v>13131437</v>
      </c>
      <c r="J24" s="128">
        <f>SUM(J11:J22)</f>
        <v>31076</v>
      </c>
      <c r="K24" s="89"/>
      <c r="L24" s="89">
        <f>SUM(L11:L22)</f>
        <v>66901457</v>
      </c>
      <c r="M24" s="89"/>
      <c r="N24" s="89"/>
    </row>
    <row r="25" spans="1:14" s="83" customFormat="1" ht="16.5">
      <c r="A25" s="98"/>
      <c r="B25" s="92"/>
      <c r="C25" s="88"/>
      <c r="D25" s="95"/>
      <c r="E25" s="95"/>
      <c r="F25" s="95"/>
      <c r="G25" s="95"/>
      <c r="H25" s="95"/>
      <c r="I25" s="95"/>
      <c r="J25" s="112"/>
      <c r="K25" s="97"/>
      <c r="L25" s="97"/>
      <c r="M25" s="87"/>
      <c r="N25" s="87"/>
    </row>
    <row r="26" spans="1:14" ht="20.25" customHeight="1">
      <c r="A26" s="4"/>
      <c r="B26" s="10"/>
      <c r="C26" s="4"/>
      <c r="D26" s="17"/>
      <c r="E26" s="17"/>
      <c r="F26" s="17"/>
      <c r="G26" s="17"/>
      <c r="H26" s="17"/>
      <c r="I26" s="17"/>
      <c r="J26" s="17"/>
      <c r="K26" s="14"/>
      <c r="L26" s="14"/>
      <c r="M26" s="4"/>
      <c r="N26" s="36"/>
    </row>
    <row r="27" spans="1:14" ht="20.25" customHeight="1">
      <c r="A27" s="24"/>
      <c r="B27" s="25"/>
      <c r="C27" s="24"/>
      <c r="D27" s="26"/>
      <c r="E27" s="26"/>
      <c r="F27" s="26"/>
      <c r="G27" s="35"/>
      <c r="H27" s="26"/>
      <c r="I27" s="26"/>
      <c r="J27" s="26"/>
      <c r="K27" s="27"/>
      <c r="L27" s="32" t="s">
        <v>4</v>
      </c>
      <c r="M27" s="24"/>
      <c r="N27" s="36"/>
    </row>
    <row r="28" spans="1:14" ht="20.25" customHeight="1">
      <c r="A28" s="24"/>
      <c r="B28" s="32" t="s">
        <v>2</v>
      </c>
      <c r="C28" s="19"/>
      <c r="D28" s="32" t="s">
        <v>10</v>
      </c>
      <c r="E28" s="32" t="s">
        <v>14</v>
      </c>
      <c r="F28" s="32" t="s">
        <v>11</v>
      </c>
      <c r="G28" s="35"/>
      <c r="H28" s="32" t="s">
        <v>12</v>
      </c>
      <c r="I28" s="32" t="s">
        <v>15</v>
      </c>
      <c r="J28" s="32" t="s">
        <v>12</v>
      </c>
      <c r="K28" s="32"/>
      <c r="L28" s="32" t="s">
        <v>5</v>
      </c>
      <c r="M28" s="19"/>
      <c r="N28" s="36"/>
    </row>
    <row r="29" spans="1:14" ht="18" customHeight="1">
      <c r="A29" s="24"/>
      <c r="B29" s="39" t="s">
        <v>0</v>
      </c>
      <c r="C29" s="32"/>
      <c r="D29" s="39" t="s">
        <v>1</v>
      </c>
      <c r="E29" s="39" t="s">
        <v>1</v>
      </c>
      <c r="F29" s="39" t="s">
        <v>6</v>
      </c>
      <c r="G29" s="35"/>
      <c r="H29" s="39" t="s">
        <v>1</v>
      </c>
      <c r="I29" s="39" t="s">
        <v>1</v>
      </c>
      <c r="J29" s="39" t="s">
        <v>6</v>
      </c>
      <c r="K29" s="34"/>
      <c r="L29" s="40" t="s">
        <v>1</v>
      </c>
      <c r="M29" s="34"/>
      <c r="N29" s="36"/>
    </row>
    <row r="30" spans="1:14" ht="12.75" customHeight="1">
      <c r="A30" s="24"/>
      <c r="B30" s="33"/>
      <c r="C30" s="13"/>
      <c r="D30" s="32"/>
      <c r="E30" s="32"/>
      <c r="F30" s="32"/>
      <c r="G30" s="35"/>
      <c r="H30" s="32"/>
      <c r="I30" s="32"/>
      <c r="J30" s="32"/>
      <c r="K30" s="33"/>
      <c r="L30" s="33"/>
      <c r="M30" s="13"/>
      <c r="N30" s="36"/>
    </row>
    <row r="31" spans="1:14" ht="16.5">
      <c r="A31" s="24"/>
      <c r="B31" s="11">
        <v>44197</v>
      </c>
      <c r="D31" s="41">
        <v>1015563</v>
      </c>
      <c r="E31" s="41">
        <v>454947</v>
      </c>
      <c r="F31" s="48">
        <v>1049</v>
      </c>
      <c r="H31" s="41">
        <v>2422757</v>
      </c>
      <c r="I31" s="41">
        <v>963527</v>
      </c>
      <c r="J31" s="48">
        <v>2624</v>
      </c>
      <c r="L31" s="41">
        <v>4856794</v>
      </c>
    </row>
    <row r="32" spans="1:14" ht="16.5">
      <c r="A32" s="24"/>
      <c r="B32" s="11">
        <v>44228</v>
      </c>
      <c r="D32" s="41">
        <v>1418262</v>
      </c>
      <c r="E32" s="41">
        <v>651164</v>
      </c>
      <c r="F32" s="48">
        <v>1034</v>
      </c>
      <c r="H32" s="41">
        <v>2845324</v>
      </c>
      <c r="I32" s="41">
        <v>1042304</v>
      </c>
      <c r="J32" s="48">
        <v>2594</v>
      </c>
      <c r="L32" s="41">
        <v>5957054</v>
      </c>
    </row>
    <row r="33" spans="1:14" ht="16.5">
      <c r="A33" s="24"/>
      <c r="B33" s="11">
        <v>44256</v>
      </c>
      <c r="D33" s="41">
        <v>1196313</v>
      </c>
      <c r="E33" s="41">
        <v>638609</v>
      </c>
      <c r="F33" s="48">
        <v>1041</v>
      </c>
      <c r="H33" s="41">
        <v>5215785</v>
      </c>
      <c r="I33" s="41">
        <v>943941</v>
      </c>
      <c r="J33" s="48">
        <v>2597</v>
      </c>
      <c r="L33" s="41">
        <v>7994648</v>
      </c>
    </row>
    <row r="34" spans="1:14" ht="16.5">
      <c r="A34" s="24"/>
      <c r="B34" s="11">
        <v>44287</v>
      </c>
      <c r="D34" s="41">
        <v>925749</v>
      </c>
      <c r="E34" s="41">
        <v>530375</v>
      </c>
      <c r="F34" s="48">
        <v>1036</v>
      </c>
      <c r="H34" s="41">
        <v>3456104</v>
      </c>
      <c r="I34" s="41">
        <v>1081719</v>
      </c>
      <c r="J34" s="48">
        <v>2581</v>
      </c>
      <c r="L34" s="41">
        <v>5993947</v>
      </c>
    </row>
    <row r="35" spans="1:14" ht="16.5">
      <c r="A35" s="24"/>
      <c r="B35" s="11">
        <v>44317</v>
      </c>
      <c r="D35" s="41">
        <v>821838</v>
      </c>
      <c r="E35" s="41">
        <v>437183</v>
      </c>
      <c r="F35" s="48">
        <v>1050</v>
      </c>
      <c r="H35" s="41">
        <v>2208430</v>
      </c>
      <c r="I35" s="41">
        <v>936211</v>
      </c>
      <c r="J35" s="48">
        <v>2572</v>
      </c>
      <c r="L35" s="41">
        <v>4403662</v>
      </c>
    </row>
    <row r="36" spans="1:14" ht="16.5">
      <c r="A36" s="24"/>
      <c r="B36" s="11">
        <v>44348</v>
      </c>
      <c r="D36" s="41">
        <v>1321384</v>
      </c>
      <c r="E36" s="41">
        <v>411828</v>
      </c>
      <c r="F36" s="48">
        <v>1063</v>
      </c>
      <c r="H36" s="41">
        <v>4049980</v>
      </c>
      <c r="I36" s="41">
        <v>1055698</v>
      </c>
      <c r="J36" s="48">
        <v>2547</v>
      </c>
      <c r="L36" s="41">
        <v>6838890</v>
      </c>
    </row>
    <row r="37" spans="1:14" ht="16.5">
      <c r="A37" s="24"/>
      <c r="B37" s="11">
        <v>44378</v>
      </c>
      <c r="D37" s="41">
        <v>1096120</v>
      </c>
      <c r="E37" s="41">
        <v>561449</v>
      </c>
      <c r="F37" s="48">
        <v>1070</v>
      </c>
      <c r="H37" s="41">
        <v>2597389</v>
      </c>
      <c r="I37" s="41">
        <v>859127</v>
      </c>
      <c r="J37" s="48">
        <v>2532</v>
      </c>
      <c r="L37" s="41">
        <v>5114085</v>
      </c>
    </row>
    <row r="38" spans="1:14" ht="16.5">
      <c r="A38" s="24"/>
      <c r="B38" s="11">
        <v>44409</v>
      </c>
      <c r="D38" s="41">
        <v>1401387</v>
      </c>
      <c r="E38" s="41">
        <v>370012</v>
      </c>
      <c r="F38" s="48">
        <v>1092</v>
      </c>
      <c r="H38" s="41">
        <v>2519800</v>
      </c>
      <c r="I38" s="41">
        <v>982851</v>
      </c>
      <c r="J38" s="48">
        <v>2522</v>
      </c>
      <c r="L38" s="41">
        <v>5274050</v>
      </c>
    </row>
    <row r="39" spans="1:14" ht="16.5">
      <c r="A39" s="24"/>
      <c r="B39" s="11">
        <v>44460</v>
      </c>
      <c r="D39" s="41">
        <v>1631176</v>
      </c>
      <c r="E39" s="41">
        <v>686680</v>
      </c>
      <c r="F39" s="48">
        <f>'CPII &amp; AS'!F38-'CPII &amp; AS Retirees'!F38</f>
        <v>1093</v>
      </c>
      <c r="H39" s="41">
        <v>3570328</v>
      </c>
      <c r="I39" s="41">
        <v>1012647</v>
      </c>
      <c r="J39" s="48">
        <f>'CPII &amp; AS'!J38-'CPII &amp; AS Retirees'!J38</f>
        <v>2510</v>
      </c>
      <c r="L39" s="41">
        <f>D39+E39+H39+I39</f>
        <v>6900831</v>
      </c>
    </row>
    <row r="40" spans="1:14" ht="16.5">
      <c r="A40" s="24"/>
      <c r="B40" s="11">
        <v>44470</v>
      </c>
      <c r="D40" s="41">
        <f>'CPII &amp; AS'!D39-'CPII &amp; AS Retirees'!D39</f>
        <v>1418081.62</v>
      </c>
      <c r="E40" s="41">
        <f>'CPII &amp; AS'!E40-'CPII &amp; AS Retirees'!E39</f>
        <v>488055.36</v>
      </c>
      <c r="F40" s="48">
        <f>'CPII &amp; AS'!F39-'CPII &amp; AS Retirees'!F39</f>
        <v>1100</v>
      </c>
      <c r="H40" s="41">
        <f>'CPII &amp; AS'!H39-'CPII &amp; AS Retirees'!H39</f>
        <v>2824229.79</v>
      </c>
      <c r="I40" s="41">
        <f>'CPII &amp; AS'!I39-'CPII &amp; AS Retirees'!I39</f>
        <v>1035852.56</v>
      </c>
      <c r="J40" s="48">
        <f>'CPII &amp; AS'!J40-'CPII &amp; AS Retirees'!J39</f>
        <v>2513</v>
      </c>
      <c r="L40" s="41">
        <f>I40+H40+E40+D40</f>
        <v>5766219.3300000001</v>
      </c>
    </row>
    <row r="41" spans="1:14" ht="16.5">
      <c r="A41" s="24"/>
      <c r="B41" s="11">
        <v>44501</v>
      </c>
      <c r="D41" s="41">
        <f>'CPII &amp; AS'!D40-'CPII &amp; AS Retirees'!D40</f>
        <v>1082306.07</v>
      </c>
      <c r="E41" s="41">
        <f>'CPII &amp; AS'!E40-'CPII &amp; AS Retirees'!E40</f>
        <v>471265.35</v>
      </c>
      <c r="F41" s="48">
        <f>'CPII &amp; AS'!F40-'CPII &amp; AS Retirees'!F40</f>
        <v>1100</v>
      </c>
      <c r="H41" s="41">
        <f>'CPII &amp; AS'!H40-'CPII &amp; AS Retirees'!H40</f>
        <v>2560754.1</v>
      </c>
      <c r="I41" s="41">
        <f>'CPII &amp; AS'!I40-'CPII &amp; AS Retirees'!I40</f>
        <v>1014299.94</v>
      </c>
      <c r="J41" s="48">
        <f>'CPII &amp; AS'!J40-'CPII &amp; AS Retirees'!J40</f>
        <v>2513</v>
      </c>
      <c r="L41" s="41">
        <f>I41+H41+E41+D41</f>
        <v>5128625.46</v>
      </c>
    </row>
    <row r="42" spans="1:14" ht="16.5">
      <c r="A42" s="24"/>
      <c r="B42" s="11">
        <v>44531</v>
      </c>
      <c r="D42" s="41">
        <v>1277644.49</v>
      </c>
      <c r="E42" s="41">
        <v>497478.65</v>
      </c>
      <c r="F42" s="48">
        <v>1109</v>
      </c>
      <c r="H42" s="41">
        <v>3236572.02</v>
      </c>
      <c r="I42" s="41">
        <v>1060147.07</v>
      </c>
      <c r="J42" s="48">
        <v>2504</v>
      </c>
      <c r="L42" s="41">
        <f>I42+H42+E42+D42</f>
        <v>6071842.2300000004</v>
      </c>
    </row>
    <row r="43" spans="1:14" s="83" customFormat="1" ht="16.5">
      <c r="A43" s="98"/>
      <c r="B43" s="91"/>
      <c r="D43" s="111"/>
      <c r="E43" s="111"/>
      <c r="F43" s="117"/>
      <c r="G43" s="96"/>
      <c r="H43" s="111"/>
      <c r="I43" s="111"/>
      <c r="J43" s="117"/>
      <c r="K43" s="85"/>
      <c r="L43" s="111"/>
    </row>
    <row r="44" spans="1:14" s="2" customFormat="1" ht="16.5">
      <c r="A44" s="29"/>
      <c r="B44" s="32" t="s">
        <v>17</v>
      </c>
      <c r="C44" s="13"/>
      <c r="D44" s="7">
        <f>SUM(D31:D42)</f>
        <v>14605824.180000002</v>
      </c>
      <c r="E44" s="7">
        <f>SUM(E31:E42)</f>
        <v>6199046.3600000003</v>
      </c>
      <c r="F44" s="66">
        <f>SUM(F31:F42)</f>
        <v>12837</v>
      </c>
      <c r="G44" s="7"/>
      <c r="H44" s="89">
        <f>SUM(H31:H42)</f>
        <v>37507452.910000004</v>
      </c>
      <c r="I44" s="89">
        <f>SUM(I31:I42)</f>
        <v>11988324.57</v>
      </c>
      <c r="J44" s="128">
        <f>SUM(J31:J42)</f>
        <v>30609</v>
      </c>
      <c r="K44" s="7"/>
      <c r="L44" s="7">
        <f>SUM(L31:L42)</f>
        <v>70300648.019999996</v>
      </c>
      <c r="M44" s="7"/>
      <c r="N44" s="7"/>
    </row>
    <row r="45" spans="1:14" ht="16.5">
      <c r="A45" s="24"/>
      <c r="B45" s="13"/>
      <c r="C45" s="6"/>
      <c r="D45" s="19"/>
      <c r="E45" s="19"/>
      <c r="F45" s="19"/>
      <c r="G45" s="19"/>
      <c r="H45" s="19"/>
      <c r="I45" s="19"/>
      <c r="J45" s="42"/>
      <c r="K45" s="22"/>
      <c r="L45" s="22"/>
      <c r="M45" s="5"/>
      <c r="N45" s="5"/>
    </row>
    <row r="46" spans="1:14" ht="16.5">
      <c r="A46" s="46"/>
      <c r="C46" s="4"/>
      <c r="D46" s="17"/>
      <c r="E46" s="17"/>
      <c r="F46" s="17"/>
      <c r="G46" s="35"/>
      <c r="H46" s="17"/>
      <c r="I46" s="17"/>
      <c r="J46" s="17"/>
      <c r="K46" s="17"/>
      <c r="L46" s="37" t="s">
        <v>4</v>
      </c>
      <c r="M46" s="46"/>
      <c r="N46" s="6"/>
    </row>
    <row r="47" spans="1:14" ht="18">
      <c r="A47" s="46"/>
      <c r="B47" s="37" t="s">
        <v>2</v>
      </c>
      <c r="C47" s="68"/>
      <c r="D47" s="37" t="s">
        <v>11</v>
      </c>
      <c r="E47" s="37" t="s">
        <v>14</v>
      </c>
      <c r="F47" s="37" t="s">
        <v>11</v>
      </c>
      <c r="G47" s="35"/>
      <c r="H47" s="37" t="s">
        <v>12</v>
      </c>
      <c r="I47" s="37" t="s">
        <v>15</v>
      </c>
      <c r="J47" s="37" t="s">
        <v>12</v>
      </c>
      <c r="K47" s="35"/>
      <c r="L47" s="37" t="s">
        <v>13</v>
      </c>
      <c r="M47" s="46"/>
      <c r="N47" s="12"/>
    </row>
    <row r="48" spans="1:14" ht="18">
      <c r="A48" s="28"/>
      <c r="B48" s="39" t="s">
        <v>0</v>
      </c>
      <c r="C48" s="37"/>
      <c r="D48" s="39" t="s">
        <v>1</v>
      </c>
      <c r="E48" s="39" t="s">
        <v>1</v>
      </c>
      <c r="F48" s="39" t="s">
        <v>6</v>
      </c>
      <c r="G48" s="35"/>
      <c r="H48" s="39" t="s">
        <v>1</v>
      </c>
      <c r="I48" s="39" t="s">
        <v>1</v>
      </c>
      <c r="J48" s="39" t="s">
        <v>6</v>
      </c>
      <c r="K48" s="35"/>
      <c r="L48" s="40" t="s">
        <v>1</v>
      </c>
      <c r="M48" s="12"/>
      <c r="N48" s="12"/>
    </row>
    <row r="49" spans="2:28" ht="16.5">
      <c r="B49" s="67"/>
      <c r="C49" s="69"/>
      <c r="D49" s="37"/>
      <c r="E49" s="37"/>
      <c r="F49" s="37"/>
      <c r="G49" s="35"/>
      <c r="H49" s="37"/>
      <c r="I49" s="37"/>
      <c r="J49" s="37"/>
      <c r="K49" s="35"/>
      <c r="L49" s="67"/>
      <c r="N49" s="4"/>
    </row>
    <row r="50" spans="2:28" ht="16.5">
      <c r="B50" s="57">
        <v>44562</v>
      </c>
      <c r="D50" s="41">
        <v>1252175</v>
      </c>
      <c r="E50" s="41">
        <v>486035</v>
      </c>
      <c r="F50" s="44">
        <v>1132</v>
      </c>
      <c r="H50" s="41">
        <v>1887129</v>
      </c>
      <c r="I50" s="41">
        <v>1019332</v>
      </c>
      <c r="J50" s="42">
        <v>2527</v>
      </c>
      <c r="K50" s="20"/>
      <c r="L50" s="41">
        <v>4644671</v>
      </c>
      <c r="M50" s="4"/>
    </row>
    <row r="51" spans="2:28" ht="16.5">
      <c r="B51" s="57">
        <v>44593</v>
      </c>
      <c r="D51" s="41">
        <v>1085019</v>
      </c>
      <c r="E51" s="41">
        <v>505688</v>
      </c>
      <c r="F51" s="44">
        <v>1219</v>
      </c>
      <c r="H51" s="41">
        <v>2093630</v>
      </c>
      <c r="I51" s="41">
        <v>1056058</v>
      </c>
      <c r="J51" s="42">
        <v>2446</v>
      </c>
      <c r="K51" s="20"/>
      <c r="L51" s="41">
        <v>4740395</v>
      </c>
    </row>
    <row r="52" spans="2:28" ht="16.5">
      <c r="B52" s="57">
        <v>44621</v>
      </c>
      <c r="D52" s="41">
        <v>1291462</v>
      </c>
      <c r="E52" s="41">
        <v>660065</v>
      </c>
      <c r="F52" s="44">
        <v>1219</v>
      </c>
      <c r="H52" s="41">
        <v>2314317</v>
      </c>
      <c r="I52" s="41">
        <v>885536</v>
      </c>
      <c r="J52" s="42">
        <v>2446</v>
      </c>
      <c r="K52" s="20"/>
      <c r="L52" s="41">
        <v>5151380</v>
      </c>
    </row>
    <row r="53" spans="2:28" ht="16.5">
      <c r="B53" s="57">
        <v>44652</v>
      </c>
      <c r="D53" s="41">
        <v>1250606</v>
      </c>
      <c r="E53" s="41">
        <v>536763.24</v>
      </c>
      <c r="F53" s="44">
        <v>1234</v>
      </c>
      <c r="H53" s="41">
        <v>3410299.43</v>
      </c>
      <c r="I53" s="41">
        <v>1110085.8899999999</v>
      </c>
      <c r="J53" s="42">
        <v>2454</v>
      </c>
      <c r="K53" s="20"/>
      <c r="L53" s="41">
        <v>6307754.5600000005</v>
      </c>
    </row>
    <row r="54" spans="2:28" ht="16.5">
      <c r="B54" s="57">
        <v>44682</v>
      </c>
      <c r="D54" s="41">
        <v>1600793.43</v>
      </c>
      <c r="E54" s="41">
        <v>663953.75</v>
      </c>
      <c r="F54" s="44">
        <v>1234</v>
      </c>
      <c r="H54" s="41">
        <v>2525811.69</v>
      </c>
      <c r="I54" s="41">
        <v>1033047.38</v>
      </c>
      <c r="J54" s="42">
        <v>2448</v>
      </c>
      <c r="K54" s="20"/>
      <c r="L54" s="41">
        <v>5823606.25</v>
      </c>
    </row>
    <row r="55" spans="2:28" ht="16.5">
      <c r="B55" s="57">
        <v>44713</v>
      </c>
      <c r="D55" s="41">
        <v>1648766.63</v>
      </c>
      <c r="E55" s="41">
        <v>645125</v>
      </c>
      <c r="F55" s="44">
        <v>1243</v>
      </c>
      <c r="H55" s="41">
        <v>2984931.82</v>
      </c>
      <c r="I55" s="41">
        <v>1149370</v>
      </c>
      <c r="J55" s="42">
        <v>2446</v>
      </c>
      <c r="K55" s="20"/>
      <c r="L55" s="41">
        <v>6428193.4500000002</v>
      </c>
    </row>
    <row r="56" spans="2:28" ht="16.5">
      <c r="B56" s="57">
        <v>44743</v>
      </c>
      <c r="D56" s="41">
        <v>1378652.25</v>
      </c>
      <c r="E56" s="41">
        <v>586338.15</v>
      </c>
      <c r="F56" s="44">
        <v>1240</v>
      </c>
      <c r="H56" s="41">
        <v>2931027.05</v>
      </c>
      <c r="I56" s="41">
        <v>996444.91</v>
      </c>
      <c r="J56" s="42">
        <v>2455</v>
      </c>
      <c r="K56" s="20"/>
      <c r="L56" s="41">
        <v>5892462.3600000003</v>
      </c>
    </row>
    <row r="57" spans="2:28" ht="16.5">
      <c r="B57" s="57">
        <v>44774</v>
      </c>
      <c r="D57" s="41">
        <v>1675606.91</v>
      </c>
      <c r="E57" s="41">
        <v>574524.99</v>
      </c>
      <c r="F57" s="44">
        <v>1248</v>
      </c>
      <c r="H57" s="41">
        <v>2828842.34</v>
      </c>
      <c r="I57" s="41">
        <v>1148011.5</v>
      </c>
      <c r="J57" s="42">
        <v>2454</v>
      </c>
      <c r="K57" s="20"/>
      <c r="L57" s="41">
        <v>6226985.7400000002</v>
      </c>
    </row>
    <row r="58" spans="2:28" ht="16.5">
      <c r="B58" s="57">
        <v>44805</v>
      </c>
      <c r="D58" s="41">
        <v>1123028.48</v>
      </c>
      <c r="E58" s="41">
        <v>861020.03</v>
      </c>
      <c r="F58" s="44">
        <v>1326</v>
      </c>
      <c r="H58" s="41">
        <v>2713323.14</v>
      </c>
      <c r="I58" s="41">
        <v>1026807.73</v>
      </c>
      <c r="J58" s="42">
        <v>2516</v>
      </c>
      <c r="K58" s="20"/>
      <c r="L58" s="41">
        <v>5724179.3800000008</v>
      </c>
    </row>
    <row r="59" spans="2:28" ht="16.5">
      <c r="B59" s="57">
        <v>44835</v>
      </c>
      <c r="D59" s="41">
        <v>1321832.23</v>
      </c>
      <c r="E59" s="41">
        <v>564453.91</v>
      </c>
      <c r="F59" s="44">
        <v>1326</v>
      </c>
      <c r="H59" s="41">
        <v>2488125.4900000002</v>
      </c>
      <c r="I59" s="41">
        <v>1038458.33</v>
      </c>
      <c r="J59" s="42">
        <v>2516</v>
      </c>
      <c r="K59" s="20"/>
      <c r="L59" s="41">
        <v>5412869.9600000009</v>
      </c>
    </row>
    <row r="60" spans="2:28" ht="16.5">
      <c r="B60" s="57">
        <v>44866</v>
      </c>
      <c r="D60" s="41">
        <v>1381368.06</v>
      </c>
      <c r="E60" s="41">
        <v>706559.1</v>
      </c>
      <c r="F60" s="44">
        <v>1333</v>
      </c>
      <c r="H60" s="41">
        <v>2244148.87</v>
      </c>
      <c r="I60" s="41">
        <v>1064296.8400000001</v>
      </c>
      <c r="J60" s="42">
        <v>2496</v>
      </c>
      <c r="K60" s="20"/>
      <c r="L60" s="41">
        <v>5396372.8700000001</v>
      </c>
    </row>
    <row r="61" spans="2:28" ht="16.5">
      <c r="B61" s="57">
        <v>44896</v>
      </c>
      <c r="D61" s="41">
        <v>1424433</v>
      </c>
      <c r="E61" s="41">
        <v>669238.1</v>
      </c>
      <c r="F61" s="44">
        <v>1346</v>
      </c>
      <c r="H61" s="41">
        <v>3847854</v>
      </c>
      <c r="I61" s="41">
        <v>1043345</v>
      </c>
      <c r="J61" s="42">
        <v>2456</v>
      </c>
      <c r="K61" s="20"/>
      <c r="L61" s="41">
        <v>6984870.0999999996</v>
      </c>
    </row>
    <row r="62" spans="2:28" ht="16.5">
      <c r="B62" s="37"/>
      <c r="C62" s="69"/>
      <c r="D62" s="7"/>
      <c r="E62" s="7"/>
      <c r="F62" s="43"/>
      <c r="G62" s="7"/>
      <c r="H62" s="7"/>
      <c r="I62" s="7"/>
      <c r="J62" s="43"/>
      <c r="K62" s="7"/>
      <c r="L62" s="7"/>
    </row>
    <row r="63" spans="2:28" ht="16.5">
      <c r="B63" s="32" t="s">
        <v>18</v>
      </c>
      <c r="C63" s="13"/>
      <c r="D63" s="89">
        <f>SUM(D50:D61)</f>
        <v>16433742.99</v>
      </c>
      <c r="E63" s="89">
        <f>SUM(E50:E61)</f>
        <v>7459764.2699999996</v>
      </c>
      <c r="F63" s="128">
        <f>SUM(F50:F61)</f>
        <v>15100</v>
      </c>
      <c r="G63" s="89"/>
      <c r="H63" s="89">
        <f>SUM(H50:H61)</f>
        <v>32269439.830000002</v>
      </c>
      <c r="I63" s="89">
        <f>SUM(I50:I61)</f>
        <v>12570793.58</v>
      </c>
      <c r="J63" s="128">
        <f>SUM(J50:J61)</f>
        <v>29660</v>
      </c>
      <c r="K63" s="89"/>
      <c r="L63" s="89">
        <f>SUM(L50:L61)</f>
        <v>68733740.670000002</v>
      </c>
    </row>
    <row r="64" spans="2:28" ht="16.5">
      <c r="B64" s="32"/>
      <c r="C64" s="13"/>
      <c r="D64" s="7"/>
      <c r="E64" s="7"/>
      <c r="F64" s="7"/>
      <c r="G64" s="7"/>
      <c r="H64" s="7"/>
      <c r="I64" s="7"/>
      <c r="J64" s="7"/>
      <c r="K64" s="7"/>
      <c r="L64" s="7"/>
      <c r="P64" s="3"/>
      <c r="Q64" s="3"/>
      <c r="R64" s="58"/>
      <c r="S64" s="58"/>
      <c r="T64" s="58"/>
      <c r="U64" s="58"/>
      <c r="V64" s="61"/>
      <c r="W64" s="61"/>
      <c r="X64" s="61"/>
      <c r="Y64" s="47"/>
      <c r="Z64" s="47"/>
      <c r="AA64" s="47"/>
      <c r="AB64" s="47"/>
    </row>
    <row r="65" spans="1:28" ht="16.5">
      <c r="B65" s="57"/>
      <c r="D65" s="41"/>
      <c r="E65" s="41"/>
      <c r="F65" s="44"/>
      <c r="H65" s="41"/>
      <c r="I65" s="41"/>
      <c r="J65" s="42"/>
      <c r="K65" s="20"/>
      <c r="L65" s="103" t="s">
        <v>4</v>
      </c>
      <c r="P65" s="3"/>
      <c r="Q65" s="3"/>
      <c r="R65" s="58"/>
      <c r="S65" s="58"/>
      <c r="T65" s="58"/>
      <c r="U65" s="58"/>
      <c r="V65" s="61"/>
      <c r="W65" s="61"/>
      <c r="X65" s="61"/>
      <c r="Y65" s="47"/>
      <c r="Z65" s="47"/>
      <c r="AA65" s="47"/>
      <c r="AB65" s="47"/>
    </row>
    <row r="66" spans="1:28" s="46" customFormat="1" ht="16.5">
      <c r="B66" s="37" t="s">
        <v>2</v>
      </c>
      <c r="C66" s="68"/>
      <c r="D66" s="37" t="s">
        <v>11</v>
      </c>
      <c r="E66" s="37" t="s">
        <v>14</v>
      </c>
      <c r="F66" s="37" t="s">
        <v>11</v>
      </c>
      <c r="G66" s="35"/>
      <c r="H66" s="37" t="s">
        <v>12</v>
      </c>
      <c r="I66" s="37" t="s">
        <v>15</v>
      </c>
      <c r="J66" s="37" t="s">
        <v>12</v>
      </c>
      <c r="K66" s="35"/>
      <c r="L66" s="37" t="s">
        <v>13</v>
      </c>
      <c r="R66" s="16"/>
      <c r="S66" s="16"/>
      <c r="T66" s="16"/>
      <c r="U66" s="16"/>
      <c r="V66" s="63"/>
      <c r="W66" s="63"/>
      <c r="X66" s="63"/>
      <c r="Y66" s="19"/>
      <c r="Z66" s="19"/>
      <c r="AA66" s="19"/>
      <c r="AB66" s="19"/>
    </row>
    <row r="67" spans="1:28" ht="18">
      <c r="A67" s="28"/>
      <c r="B67" s="39" t="s">
        <v>0</v>
      </c>
      <c r="C67" s="37"/>
      <c r="D67" s="39" t="s">
        <v>1</v>
      </c>
      <c r="E67" s="39" t="s">
        <v>1</v>
      </c>
      <c r="F67" s="39" t="s">
        <v>6</v>
      </c>
      <c r="G67" s="35"/>
      <c r="H67" s="39" t="s">
        <v>1</v>
      </c>
      <c r="I67" s="39" t="s">
        <v>1</v>
      </c>
      <c r="J67" s="39" t="s">
        <v>6</v>
      </c>
      <c r="K67" s="35"/>
      <c r="L67" s="40" t="s">
        <v>1</v>
      </c>
      <c r="M67" s="12"/>
      <c r="N67" s="12"/>
      <c r="P67" s="3"/>
      <c r="Q67" s="3"/>
      <c r="R67" s="58"/>
      <c r="S67" s="58"/>
      <c r="T67" s="58"/>
      <c r="U67" s="58"/>
      <c r="V67" s="61"/>
      <c r="W67" s="61"/>
      <c r="X67" s="61"/>
      <c r="Y67" s="47"/>
      <c r="Z67" s="47"/>
      <c r="AA67" s="47"/>
      <c r="AB67" s="47"/>
    </row>
    <row r="68" spans="1:28" ht="16.5">
      <c r="B68" s="67"/>
      <c r="C68" s="69"/>
      <c r="D68" s="37"/>
      <c r="E68" s="37"/>
      <c r="F68" s="37"/>
      <c r="G68" s="35"/>
      <c r="H68" s="37"/>
      <c r="I68" s="37"/>
      <c r="J68" s="37"/>
      <c r="K68" s="35"/>
      <c r="L68" s="67"/>
      <c r="P68" s="3"/>
      <c r="Q68" s="3"/>
      <c r="R68" s="58"/>
      <c r="S68" s="58"/>
      <c r="T68" s="58"/>
      <c r="U68" s="58"/>
      <c r="V68" s="61"/>
      <c r="W68" s="61"/>
      <c r="X68" s="61"/>
      <c r="Y68" s="47"/>
      <c r="Z68" s="47"/>
      <c r="AA68" s="47"/>
      <c r="AB68" s="47"/>
    </row>
    <row r="69" spans="1:28" ht="16.5">
      <c r="B69" s="57">
        <v>44927</v>
      </c>
      <c r="C69" s="70"/>
      <c r="D69" s="71">
        <v>1310816</v>
      </c>
      <c r="E69" s="71">
        <v>656265.61</v>
      </c>
      <c r="F69" s="72">
        <v>1346</v>
      </c>
      <c r="G69" s="68"/>
      <c r="H69" s="71">
        <v>2624133</v>
      </c>
      <c r="I69" s="71">
        <v>956534.82</v>
      </c>
      <c r="J69" s="48">
        <v>2476</v>
      </c>
      <c r="K69" s="38"/>
      <c r="L69" s="73">
        <v>5547749.4299999997</v>
      </c>
      <c r="M69" s="5"/>
      <c r="N69" s="5"/>
      <c r="O69" s="74"/>
      <c r="P69" s="75"/>
      <c r="Q69" s="3"/>
      <c r="R69" s="58"/>
      <c r="S69" s="58"/>
      <c r="T69" s="58"/>
      <c r="U69" s="58"/>
      <c r="V69" s="61"/>
      <c r="W69" s="61"/>
      <c r="X69" s="61"/>
      <c r="Y69" s="47"/>
      <c r="Z69" s="47"/>
      <c r="AA69" s="47"/>
      <c r="AB69" s="47"/>
    </row>
    <row r="70" spans="1:28" ht="16.5">
      <c r="B70" s="57">
        <v>44958</v>
      </c>
      <c r="C70" s="70"/>
      <c r="D70" s="71">
        <v>1222980</v>
      </c>
      <c r="E70" s="71">
        <v>1009826.14</v>
      </c>
      <c r="F70" s="72">
        <v>1461</v>
      </c>
      <c r="G70" s="68"/>
      <c r="H70" s="71">
        <v>3031999.56</v>
      </c>
      <c r="I70" s="71">
        <v>1189146.1499999999</v>
      </c>
      <c r="J70" s="48">
        <v>2366</v>
      </c>
      <c r="K70" s="38"/>
      <c r="L70" s="73">
        <v>6453951.8499999996</v>
      </c>
      <c r="M70" s="5"/>
      <c r="N70" s="5"/>
      <c r="O70" s="74"/>
      <c r="P70" s="75"/>
      <c r="Q70" s="3"/>
      <c r="R70" s="58"/>
      <c r="S70" s="58"/>
      <c r="T70" s="58"/>
      <c r="U70" s="58"/>
      <c r="V70" s="61"/>
      <c r="W70" s="61"/>
      <c r="X70" s="61"/>
      <c r="Y70" s="47"/>
      <c r="Z70" s="47"/>
      <c r="AA70" s="47"/>
      <c r="AB70" s="47"/>
    </row>
    <row r="71" spans="1:28" ht="16.5">
      <c r="B71" s="57">
        <v>44986</v>
      </c>
      <c r="C71" s="70"/>
      <c r="D71" s="71">
        <v>2103875</v>
      </c>
      <c r="E71" s="71">
        <v>748261.15</v>
      </c>
      <c r="F71" s="72">
        <v>1463</v>
      </c>
      <c r="G71" s="68"/>
      <c r="H71" s="71">
        <v>3028442</v>
      </c>
      <c r="I71" s="71">
        <v>995945.16</v>
      </c>
      <c r="J71" s="48">
        <v>2351</v>
      </c>
      <c r="K71" s="38"/>
      <c r="L71" s="73">
        <v>6876523.3100000005</v>
      </c>
      <c r="M71" s="5"/>
      <c r="N71" s="5"/>
      <c r="O71" s="74"/>
      <c r="P71" s="75"/>
      <c r="Q71" s="3"/>
      <c r="R71" s="58"/>
      <c r="S71" s="58"/>
      <c r="T71" s="58"/>
      <c r="U71" s="58"/>
      <c r="V71" s="61"/>
      <c r="W71" s="61"/>
      <c r="X71" s="61"/>
      <c r="Y71" s="47"/>
      <c r="Z71" s="47"/>
      <c r="AA71" s="47"/>
      <c r="AB71" s="47"/>
    </row>
    <row r="72" spans="1:28" ht="16.5">
      <c r="B72" s="57">
        <v>45017</v>
      </c>
      <c r="C72" s="70"/>
      <c r="D72" s="71">
        <v>1722538</v>
      </c>
      <c r="E72" s="71">
        <v>834286</v>
      </c>
      <c r="F72" s="72">
        <v>1455</v>
      </c>
      <c r="G72" s="68"/>
      <c r="H72" s="71">
        <v>2480861</v>
      </c>
      <c r="I72" s="71">
        <v>1081666</v>
      </c>
      <c r="J72" s="48">
        <v>2324</v>
      </c>
      <c r="K72" s="38"/>
      <c r="L72" s="73">
        <v>3562527</v>
      </c>
      <c r="M72" s="5"/>
      <c r="N72" s="5"/>
      <c r="O72" s="74"/>
      <c r="P72" s="75"/>
      <c r="Q72" s="3"/>
      <c r="R72" s="58"/>
      <c r="S72" s="58"/>
      <c r="T72" s="58"/>
      <c r="U72" s="58"/>
      <c r="V72" s="61"/>
      <c r="W72" s="61"/>
      <c r="X72" s="61"/>
      <c r="Y72" s="47"/>
      <c r="Z72" s="47"/>
      <c r="AA72" s="47"/>
      <c r="AB72" s="47"/>
    </row>
    <row r="73" spans="1:28" ht="16.5">
      <c r="B73" s="57">
        <v>45047</v>
      </c>
      <c r="C73" s="70"/>
      <c r="D73" s="71">
        <v>1726618</v>
      </c>
      <c r="E73" s="71">
        <v>899405.2</v>
      </c>
      <c r="F73" s="72">
        <v>1452</v>
      </c>
      <c r="G73" s="68"/>
      <c r="H73" s="71">
        <v>3557606</v>
      </c>
      <c r="I73" s="71">
        <v>1192906</v>
      </c>
      <c r="J73" s="48">
        <v>2318</v>
      </c>
      <c r="K73" s="38"/>
      <c r="L73" s="73">
        <v>4750512</v>
      </c>
      <c r="M73" s="5"/>
      <c r="N73" s="5"/>
      <c r="O73" s="74"/>
      <c r="P73" s="75"/>
      <c r="Q73" s="3"/>
      <c r="R73" s="58"/>
      <c r="S73" s="58"/>
      <c r="T73" s="58"/>
      <c r="U73" s="58"/>
      <c r="V73" s="61"/>
      <c r="W73" s="61"/>
      <c r="X73" s="61"/>
      <c r="Y73" s="47"/>
      <c r="Z73" s="47"/>
      <c r="AA73" s="47"/>
      <c r="AB73" s="47"/>
    </row>
    <row r="74" spans="1:28" ht="16.5">
      <c r="B74" s="57">
        <v>45078</v>
      </c>
      <c r="C74" s="70"/>
      <c r="D74" s="71">
        <v>1440332</v>
      </c>
      <c r="E74" s="71">
        <v>990209</v>
      </c>
      <c r="F74" s="72">
        <v>1470</v>
      </c>
      <c r="G74" s="68"/>
      <c r="H74" s="71">
        <v>2628201</v>
      </c>
      <c r="I74" s="71">
        <v>1197427</v>
      </c>
      <c r="J74" s="48">
        <v>2320</v>
      </c>
      <c r="K74" s="38"/>
      <c r="L74" s="73">
        <v>3825628</v>
      </c>
      <c r="M74" s="5"/>
      <c r="N74" s="5"/>
      <c r="O74" s="74"/>
      <c r="P74" s="75"/>
      <c r="Q74" s="3"/>
      <c r="R74" s="58"/>
      <c r="S74" s="58"/>
      <c r="T74" s="58"/>
      <c r="U74" s="58"/>
      <c r="V74" s="61"/>
      <c r="W74" s="61"/>
      <c r="X74" s="61"/>
      <c r="Y74" s="47"/>
      <c r="Z74" s="47"/>
      <c r="AA74" s="47"/>
      <c r="AB74" s="47"/>
    </row>
    <row r="75" spans="1:28" ht="16.5">
      <c r="B75" s="57">
        <v>45108</v>
      </c>
      <c r="C75" s="70"/>
      <c r="D75" s="71">
        <v>1393159</v>
      </c>
      <c r="E75" s="71">
        <v>819720</v>
      </c>
      <c r="F75" s="72">
        <v>1470</v>
      </c>
      <c r="G75" s="68"/>
      <c r="H75" s="71">
        <v>2396026</v>
      </c>
      <c r="I75" s="71">
        <v>1140034</v>
      </c>
      <c r="J75" s="48">
        <v>2320</v>
      </c>
      <c r="K75" s="38"/>
      <c r="L75" s="73">
        <v>3536060</v>
      </c>
      <c r="M75" s="5"/>
      <c r="N75" s="5"/>
      <c r="O75" s="74"/>
      <c r="P75" s="75"/>
      <c r="Q75" s="3"/>
      <c r="R75" s="58"/>
      <c r="S75" s="58"/>
      <c r="T75" s="58"/>
      <c r="U75" s="58"/>
      <c r="V75" s="61"/>
      <c r="W75" s="61"/>
      <c r="X75" s="61"/>
      <c r="Y75" s="47"/>
      <c r="Z75" s="47"/>
      <c r="AA75" s="47"/>
      <c r="AB75" s="47"/>
    </row>
    <row r="76" spans="1:28" ht="16.5">
      <c r="B76" s="57">
        <v>45192</v>
      </c>
      <c r="C76" s="70"/>
      <c r="D76" s="71">
        <v>1640724</v>
      </c>
      <c r="E76" s="71">
        <v>850832</v>
      </c>
      <c r="F76" s="72">
        <v>1489</v>
      </c>
      <c r="G76" s="68"/>
      <c r="H76" s="71">
        <v>3016157</v>
      </c>
      <c r="I76" s="71">
        <v>1291341</v>
      </c>
      <c r="J76" s="48">
        <v>2301</v>
      </c>
      <c r="K76" s="38"/>
      <c r="L76" s="73">
        <v>4307498</v>
      </c>
      <c r="M76" s="5"/>
      <c r="N76" s="5"/>
      <c r="O76" s="74"/>
      <c r="P76" s="75"/>
      <c r="Q76" s="3"/>
      <c r="R76" s="58"/>
      <c r="S76" s="58"/>
      <c r="T76" s="58"/>
      <c r="U76" s="58"/>
      <c r="V76" s="61"/>
      <c r="W76" s="61"/>
      <c r="X76" s="61"/>
      <c r="Y76" s="47"/>
      <c r="Z76" s="47"/>
      <c r="AA76" s="47"/>
      <c r="AB76" s="47"/>
    </row>
    <row r="77" spans="1:28">
      <c r="K77" s="20"/>
      <c r="P77" s="3"/>
      <c r="Q77" s="3"/>
      <c r="R77" s="58"/>
      <c r="S77" s="58"/>
      <c r="T77" s="58"/>
      <c r="U77" s="58"/>
      <c r="V77" s="61"/>
      <c r="W77" s="61"/>
      <c r="X77" s="61"/>
      <c r="Y77" s="47"/>
      <c r="Z77" s="47"/>
      <c r="AA77" s="47"/>
      <c r="AB77" s="47"/>
    </row>
    <row r="78" spans="1:28" ht="16.5">
      <c r="B78" s="32" t="s">
        <v>19</v>
      </c>
      <c r="C78" s="13"/>
      <c r="D78" s="7">
        <f>SUM(D69:D76)</f>
        <v>12561042</v>
      </c>
      <c r="E78" s="7">
        <f>SUM(E69:E76)</f>
        <v>6808805.0999999996</v>
      </c>
      <c r="F78" s="76">
        <f>SUM(F69:F76)</f>
        <v>11606</v>
      </c>
      <c r="G78" s="7"/>
      <c r="H78" s="7">
        <f t="shared" ref="H78:I78" si="0">SUM(H69:H76)</f>
        <v>22763425.560000002</v>
      </c>
      <c r="I78" s="7">
        <f t="shared" si="0"/>
        <v>9045000.129999999</v>
      </c>
      <c r="J78" s="76">
        <f>SUM(J69:J76)</f>
        <v>18776</v>
      </c>
      <c r="K78" s="7"/>
      <c r="L78" s="7">
        <f>SUM(L69:L76)</f>
        <v>38860449.590000004</v>
      </c>
      <c r="P78" s="3"/>
      <c r="Q78" s="3"/>
      <c r="R78" s="58"/>
      <c r="S78" s="58"/>
      <c r="T78" s="58"/>
      <c r="U78" s="58"/>
      <c r="V78" s="61"/>
      <c r="W78" s="61"/>
      <c r="X78" s="61"/>
      <c r="Y78" s="47"/>
      <c r="Z78" s="47"/>
      <c r="AA78" s="47"/>
      <c r="AB78" s="47"/>
    </row>
  </sheetData>
  <mergeCells count="3">
    <mergeCell ref="A1:N1"/>
    <mergeCell ref="A4:N4"/>
    <mergeCell ref="A2:N2"/>
  </mergeCells>
  <phoneticPr fontId="0" type="noConversion"/>
  <pageMargins left="0.3" right="0.27" top="0.83" bottom="0.48" header="0.5" footer="0.28000000000000003"/>
  <pageSetup scale="70" orientation="landscape" r:id="rId1"/>
  <headerFooter alignWithMargins="0"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0">
    <tabColor indexed="40"/>
  </sheetPr>
  <dimension ref="A1:AY77"/>
  <sheetViews>
    <sheetView zoomScale="70" zoomScaleNormal="70" workbookViewId="0">
      <selection activeCell="F7" sqref="F7"/>
    </sheetView>
  </sheetViews>
  <sheetFormatPr defaultColWidth="9.140625" defaultRowHeight="12.75"/>
  <cols>
    <col min="1" max="1" width="3.140625" style="1" customWidth="1"/>
    <col min="2" max="2" width="21.140625" style="1" customWidth="1"/>
    <col min="3" max="3" width="4.140625" style="1" customWidth="1"/>
    <col min="4" max="5" width="18" style="20" customWidth="1"/>
    <col min="6" max="6" width="10.7109375" style="20" customWidth="1"/>
    <col min="7" max="7" width="5.85546875" style="20" customWidth="1"/>
    <col min="8" max="8" width="19.5703125" style="20" customWidth="1"/>
    <col min="9" max="9" width="20" style="20" customWidth="1"/>
    <col min="10" max="10" width="10.7109375" style="20" customWidth="1"/>
    <col min="11" max="11" width="2.5703125" style="3" customWidth="1"/>
    <col min="12" max="12" width="23.42578125" style="3" customWidth="1"/>
    <col min="13" max="13" width="3" style="1" customWidth="1"/>
    <col min="14" max="14" width="5.28515625" style="1" customWidth="1"/>
    <col min="15" max="18" width="9.140625" style="1"/>
    <col min="19" max="22" width="15.7109375" style="1" customWidth="1"/>
    <col min="23" max="23" width="14.5703125" style="1" customWidth="1"/>
    <col min="24" max="24" width="9.28515625" style="1" bestFit="1" customWidth="1"/>
    <col min="25" max="25" width="9.140625" style="1"/>
    <col min="26" max="29" width="9.28515625" style="1" bestFit="1" customWidth="1"/>
    <col min="30" max="30" width="9.140625" style="1"/>
    <col min="31" max="34" width="9.28515625" style="1" bestFit="1" customWidth="1"/>
    <col min="35" max="36" width="9.140625" style="1"/>
    <col min="37" max="37" width="11.5703125" style="1" customWidth="1"/>
    <col min="38" max="38" width="10" style="1" customWidth="1"/>
    <col min="39" max="16384" width="9.140625" style="1"/>
  </cols>
  <sheetData>
    <row r="1" spans="1:51" ht="18" customHeight="1">
      <c r="A1" s="77"/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51" ht="19.5">
      <c r="A2" s="81" t="s">
        <v>16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</row>
    <row r="3" spans="1:51" ht="18.7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51" ht="15.75" customHeight="1">
      <c r="A4" s="79" t="s">
        <v>9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1:51" ht="18">
      <c r="A5" s="25"/>
      <c r="B5" s="24" t="s">
        <v>3</v>
      </c>
      <c r="C5" s="12"/>
      <c r="D5" s="23"/>
      <c r="E5" s="23"/>
      <c r="F5" s="23"/>
      <c r="G5" s="23"/>
      <c r="H5" s="23"/>
      <c r="I5" s="23"/>
      <c r="J5" s="42"/>
      <c r="K5" s="23"/>
      <c r="L5" s="15"/>
      <c r="M5" s="12"/>
      <c r="N5" s="12"/>
      <c r="P5" s="3"/>
      <c r="Q5" s="3"/>
      <c r="R5" s="58"/>
      <c r="S5" s="58"/>
      <c r="T5" s="58"/>
      <c r="U5" s="58"/>
      <c r="V5" s="61"/>
      <c r="W5" s="61"/>
      <c r="X5" s="61"/>
      <c r="Y5" s="47"/>
      <c r="Z5" s="47"/>
      <c r="AA5" s="47"/>
      <c r="AB5" s="47"/>
    </row>
    <row r="6" spans="1:51" s="83" customFormat="1" ht="16.5">
      <c r="A6" s="98"/>
      <c r="B6" s="99"/>
      <c r="C6" s="98"/>
      <c r="D6" s="100"/>
      <c r="E6" s="100"/>
      <c r="F6" s="100"/>
      <c r="G6" s="106"/>
      <c r="H6" s="100"/>
      <c r="I6" s="100"/>
      <c r="J6" s="100"/>
      <c r="K6" s="101"/>
      <c r="M6" s="98"/>
      <c r="N6" s="107"/>
      <c r="S6" s="101"/>
      <c r="T6" s="101"/>
      <c r="U6" s="101"/>
      <c r="V6" s="101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18"/>
      <c r="AN6" s="118"/>
      <c r="AO6" s="118"/>
      <c r="AP6" s="118"/>
      <c r="AQ6" s="118"/>
      <c r="AR6" s="118"/>
      <c r="AS6" s="118"/>
      <c r="AT6" s="118"/>
      <c r="AU6" s="118"/>
      <c r="AV6" s="118"/>
      <c r="AW6" s="118"/>
      <c r="AX6" s="118"/>
      <c r="AY6" s="118"/>
    </row>
    <row r="7" spans="1:51" ht="20.25" customHeight="1">
      <c r="A7" s="4"/>
      <c r="B7" s="8"/>
      <c r="C7" s="9"/>
      <c r="D7" s="18"/>
      <c r="E7" s="18"/>
      <c r="F7" s="18"/>
      <c r="G7" s="18"/>
      <c r="H7" s="18"/>
      <c r="I7" s="18"/>
      <c r="J7" s="18"/>
      <c r="K7" s="21"/>
      <c r="L7" s="103" t="s">
        <v>4</v>
      </c>
      <c r="M7" s="4"/>
      <c r="N7" s="4"/>
    </row>
    <row r="8" spans="1:51" s="83" customFormat="1" ht="20.25" customHeight="1">
      <c r="A8" s="98"/>
      <c r="B8" s="103" t="s">
        <v>2</v>
      </c>
      <c r="C8" s="95"/>
      <c r="D8" s="103" t="s">
        <v>10</v>
      </c>
      <c r="E8" s="103" t="s">
        <v>14</v>
      </c>
      <c r="F8" s="103" t="s">
        <v>11</v>
      </c>
      <c r="G8" s="106"/>
      <c r="H8" s="103" t="s">
        <v>12</v>
      </c>
      <c r="I8" s="103" t="s">
        <v>15</v>
      </c>
      <c r="J8" s="103" t="s">
        <v>12</v>
      </c>
      <c r="K8" s="103"/>
      <c r="L8" s="103" t="s">
        <v>5</v>
      </c>
      <c r="M8" s="95"/>
      <c r="N8" s="107"/>
      <c r="S8" s="101"/>
      <c r="T8" s="101"/>
      <c r="U8" s="101"/>
      <c r="V8" s="101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  <c r="AU8" s="118"/>
      <c r="AV8" s="118"/>
      <c r="AW8" s="118"/>
      <c r="AX8" s="118"/>
      <c r="AY8" s="118"/>
    </row>
    <row r="9" spans="1:51" s="83" customFormat="1" ht="18" customHeight="1">
      <c r="A9" s="98"/>
      <c r="B9" s="109" t="s">
        <v>0</v>
      </c>
      <c r="C9" s="103"/>
      <c r="D9" s="109" t="s">
        <v>1</v>
      </c>
      <c r="E9" s="109" t="s">
        <v>1</v>
      </c>
      <c r="F9" s="109" t="s">
        <v>6</v>
      </c>
      <c r="G9" s="106"/>
      <c r="H9" s="109" t="s">
        <v>1</v>
      </c>
      <c r="I9" s="109" t="s">
        <v>1</v>
      </c>
      <c r="J9" s="109" t="s">
        <v>6</v>
      </c>
      <c r="K9" s="105"/>
      <c r="L9" s="110" t="s">
        <v>1</v>
      </c>
      <c r="M9" s="105"/>
      <c r="N9" s="107"/>
      <c r="S9" s="101"/>
      <c r="T9" s="101"/>
      <c r="U9" s="101"/>
      <c r="V9" s="101"/>
      <c r="W9" s="119"/>
      <c r="X9" s="119"/>
      <c r="Y9" s="119"/>
      <c r="Z9" s="120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20"/>
      <c r="AL9" s="119"/>
      <c r="AM9" s="119"/>
      <c r="AN9" s="119"/>
      <c r="AO9" s="119"/>
      <c r="AP9" s="120"/>
      <c r="AQ9" s="119"/>
      <c r="AR9" s="119"/>
      <c r="AS9" s="119"/>
      <c r="AT9" s="119"/>
      <c r="AU9" s="119"/>
      <c r="AV9" s="119"/>
      <c r="AW9" s="119"/>
      <c r="AX9" s="119"/>
      <c r="AY9" s="118"/>
    </row>
    <row r="10" spans="1:51" s="83" customFormat="1" ht="12.75" customHeight="1">
      <c r="A10" s="98"/>
      <c r="B10" s="104"/>
      <c r="C10" s="92"/>
      <c r="D10" s="103"/>
      <c r="E10" s="103"/>
      <c r="F10" s="103"/>
      <c r="G10" s="106"/>
      <c r="H10" s="103"/>
      <c r="I10" s="103"/>
      <c r="J10" s="103"/>
      <c r="K10" s="104"/>
      <c r="L10" s="104"/>
      <c r="M10" s="92"/>
      <c r="N10" s="107"/>
      <c r="S10" s="101"/>
      <c r="T10" s="101"/>
      <c r="U10" s="101"/>
      <c r="V10" s="101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8"/>
      <c r="AL10" s="119"/>
      <c r="AM10" s="119"/>
      <c r="AN10" s="119"/>
      <c r="AO10" s="119"/>
      <c r="AP10" s="118"/>
      <c r="AQ10" s="119"/>
      <c r="AR10" s="119"/>
      <c r="AS10" s="119"/>
      <c r="AT10" s="119"/>
      <c r="AU10" s="118"/>
      <c r="AV10" s="119"/>
      <c r="AW10" s="119"/>
      <c r="AX10" s="119"/>
      <c r="AY10" s="118"/>
    </row>
    <row r="11" spans="1:51" s="83" customFormat="1" ht="16.5">
      <c r="A11" s="98"/>
      <c r="B11" s="122">
        <v>43834</v>
      </c>
      <c r="C11" s="70"/>
      <c r="D11" s="111">
        <v>124897</v>
      </c>
      <c r="E11" s="111">
        <v>261164</v>
      </c>
      <c r="F11" s="113">
        <v>219</v>
      </c>
      <c r="G11" s="96"/>
      <c r="H11" s="111">
        <v>274514</v>
      </c>
      <c r="I11" s="111">
        <v>347679</v>
      </c>
      <c r="J11" s="113">
        <v>428</v>
      </c>
      <c r="K11" s="85"/>
      <c r="L11" s="111">
        <v>1008254</v>
      </c>
      <c r="S11" s="101"/>
      <c r="T11" s="101"/>
      <c r="U11" s="101"/>
      <c r="V11" s="101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21"/>
      <c r="AL11" s="121"/>
      <c r="AM11" s="119"/>
      <c r="AN11" s="119"/>
      <c r="AO11" s="119"/>
      <c r="AP11" s="121"/>
      <c r="AQ11" s="119"/>
      <c r="AR11" s="119"/>
      <c r="AS11" s="119"/>
      <c r="AT11" s="119"/>
      <c r="AU11" s="119"/>
      <c r="AV11" s="119"/>
      <c r="AW11" s="119"/>
      <c r="AX11" s="119"/>
      <c r="AY11" s="118"/>
    </row>
    <row r="12" spans="1:51" s="83" customFormat="1" ht="16.5">
      <c r="A12" s="98"/>
      <c r="B12" s="122">
        <v>43865</v>
      </c>
      <c r="C12" s="70"/>
      <c r="D12" s="111">
        <v>221141</v>
      </c>
      <c r="E12" s="111">
        <v>227469</v>
      </c>
      <c r="F12" s="113">
        <v>221</v>
      </c>
      <c r="G12" s="96"/>
      <c r="H12" s="111">
        <v>233654</v>
      </c>
      <c r="I12" s="111">
        <v>267043</v>
      </c>
      <c r="J12" s="113">
        <v>426</v>
      </c>
      <c r="K12" s="85"/>
      <c r="L12" s="111">
        <v>949307</v>
      </c>
      <c r="S12" s="101"/>
      <c r="T12" s="101"/>
      <c r="U12" s="101"/>
      <c r="V12" s="101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21"/>
      <c r="AL12" s="121"/>
      <c r="AM12" s="119"/>
      <c r="AN12" s="119"/>
      <c r="AO12" s="119"/>
      <c r="AP12" s="121"/>
      <c r="AQ12" s="119"/>
      <c r="AR12" s="119"/>
      <c r="AS12" s="119"/>
      <c r="AT12" s="119"/>
      <c r="AU12" s="119"/>
      <c r="AV12" s="119"/>
      <c r="AW12" s="119"/>
      <c r="AX12" s="119"/>
      <c r="AY12" s="118"/>
    </row>
    <row r="13" spans="1:51" s="83" customFormat="1" ht="16.5">
      <c r="A13" s="98"/>
      <c r="B13" s="122">
        <v>43896</v>
      </c>
      <c r="C13" s="70"/>
      <c r="D13" s="111">
        <v>96974</v>
      </c>
      <c r="E13" s="111">
        <v>209566</v>
      </c>
      <c r="F13" s="113">
        <v>220</v>
      </c>
      <c r="G13" s="96"/>
      <c r="H13" s="111">
        <v>206692</v>
      </c>
      <c r="I13" s="111">
        <v>290403</v>
      </c>
      <c r="J13" s="113">
        <v>426</v>
      </c>
      <c r="K13" s="85"/>
      <c r="L13" s="111">
        <v>803635</v>
      </c>
      <c r="S13" s="125"/>
      <c r="T13" s="125"/>
      <c r="U13" s="125"/>
      <c r="V13" s="125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21"/>
      <c r="AL13" s="121"/>
      <c r="AM13" s="119"/>
      <c r="AN13" s="119"/>
      <c r="AO13" s="119"/>
      <c r="AP13" s="121"/>
      <c r="AQ13" s="119"/>
      <c r="AR13" s="119"/>
      <c r="AS13" s="119"/>
      <c r="AT13" s="119"/>
      <c r="AU13" s="119"/>
      <c r="AV13" s="119"/>
      <c r="AW13" s="119"/>
      <c r="AX13" s="119"/>
      <c r="AY13" s="118"/>
    </row>
    <row r="14" spans="1:51" s="83" customFormat="1" ht="16.5">
      <c r="A14" s="98"/>
      <c r="B14" s="122">
        <v>43927</v>
      </c>
      <c r="C14" s="70"/>
      <c r="D14" s="111">
        <v>159718</v>
      </c>
      <c r="E14" s="111">
        <v>214887</v>
      </c>
      <c r="F14" s="113">
        <v>219</v>
      </c>
      <c r="G14" s="96"/>
      <c r="H14" s="111">
        <v>248946</v>
      </c>
      <c r="I14" s="111">
        <v>388435</v>
      </c>
      <c r="J14" s="113">
        <v>426</v>
      </c>
      <c r="K14" s="85"/>
      <c r="L14" s="111">
        <v>1011986</v>
      </c>
      <c r="S14" s="125"/>
      <c r="T14" s="125"/>
      <c r="U14" s="125"/>
      <c r="V14" s="125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21"/>
      <c r="AL14" s="121"/>
      <c r="AM14" s="119"/>
      <c r="AN14" s="119"/>
      <c r="AO14" s="119"/>
      <c r="AP14" s="121"/>
      <c r="AQ14" s="119"/>
      <c r="AR14" s="119"/>
      <c r="AS14" s="119"/>
      <c r="AT14" s="119"/>
      <c r="AU14" s="119"/>
      <c r="AV14" s="119"/>
      <c r="AW14" s="119"/>
      <c r="AX14" s="119"/>
      <c r="AY14" s="118"/>
    </row>
    <row r="15" spans="1:51" s="83" customFormat="1" ht="16.5">
      <c r="A15" s="98"/>
      <c r="B15" s="122">
        <v>43958</v>
      </c>
      <c r="C15" s="70"/>
      <c r="D15" s="111">
        <v>69738</v>
      </c>
      <c r="E15" s="111">
        <v>206734</v>
      </c>
      <c r="F15" s="113">
        <v>221</v>
      </c>
      <c r="G15" s="96"/>
      <c r="H15" s="111">
        <v>163877</v>
      </c>
      <c r="I15" s="111">
        <v>307856</v>
      </c>
      <c r="J15" s="113">
        <v>428</v>
      </c>
      <c r="K15" s="85"/>
      <c r="L15" s="111">
        <v>748205</v>
      </c>
      <c r="S15" s="126"/>
      <c r="T15" s="125"/>
      <c r="U15" s="125"/>
      <c r="V15" s="125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21"/>
      <c r="AL15" s="121"/>
      <c r="AM15" s="119"/>
      <c r="AN15" s="119"/>
      <c r="AO15" s="119"/>
      <c r="AP15" s="121"/>
      <c r="AQ15" s="119"/>
      <c r="AR15" s="119"/>
      <c r="AS15" s="119"/>
      <c r="AT15" s="119"/>
      <c r="AU15" s="119"/>
      <c r="AV15" s="119"/>
      <c r="AW15" s="119"/>
      <c r="AX15" s="119"/>
      <c r="AY15" s="118"/>
    </row>
    <row r="16" spans="1:51" s="83" customFormat="1" ht="16.5">
      <c r="A16" s="98"/>
      <c r="B16" s="122">
        <v>43983</v>
      </c>
      <c r="C16" s="70"/>
      <c r="D16" s="111">
        <v>193229</v>
      </c>
      <c r="E16" s="111">
        <v>227631</v>
      </c>
      <c r="F16" s="113">
        <v>221</v>
      </c>
      <c r="G16" s="96"/>
      <c r="H16" s="111">
        <v>313819</v>
      </c>
      <c r="I16" s="111">
        <v>329401</v>
      </c>
      <c r="J16" s="113">
        <v>427</v>
      </c>
      <c r="K16" s="85"/>
      <c r="L16" s="111">
        <v>1064080</v>
      </c>
      <c r="S16" s="125"/>
      <c r="T16" s="125"/>
      <c r="U16" s="125"/>
      <c r="V16" s="125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21"/>
      <c r="AL16" s="121"/>
      <c r="AM16" s="119"/>
      <c r="AN16" s="119"/>
      <c r="AO16" s="119"/>
      <c r="AP16" s="121"/>
      <c r="AQ16" s="119"/>
      <c r="AR16" s="119"/>
      <c r="AS16" s="119"/>
      <c r="AT16" s="119"/>
      <c r="AU16" s="119"/>
      <c r="AV16" s="119"/>
      <c r="AW16" s="119"/>
      <c r="AX16" s="119"/>
      <c r="AY16" s="118"/>
    </row>
    <row r="17" spans="1:51" s="83" customFormat="1" ht="16.5">
      <c r="A17" s="98"/>
      <c r="B17" s="122">
        <v>44013</v>
      </c>
      <c r="D17" s="111">
        <v>289996</v>
      </c>
      <c r="E17" s="111">
        <v>211632</v>
      </c>
      <c r="F17" s="113">
        <v>220</v>
      </c>
      <c r="G17" s="96"/>
      <c r="H17" s="111">
        <v>148520</v>
      </c>
      <c r="I17" s="111">
        <v>47500</v>
      </c>
      <c r="J17" s="113">
        <v>428</v>
      </c>
      <c r="K17" s="85"/>
      <c r="L17" s="111">
        <v>697648</v>
      </c>
      <c r="S17" s="125"/>
      <c r="T17" s="125"/>
      <c r="U17" s="125"/>
      <c r="V17" s="125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21"/>
      <c r="AL17" s="121"/>
      <c r="AM17" s="119"/>
      <c r="AN17" s="119"/>
      <c r="AO17" s="119"/>
      <c r="AP17" s="121"/>
      <c r="AQ17" s="119"/>
      <c r="AR17" s="119"/>
      <c r="AS17" s="119"/>
      <c r="AT17" s="119"/>
      <c r="AU17" s="119"/>
      <c r="AV17" s="119"/>
      <c r="AW17" s="119"/>
      <c r="AX17" s="119"/>
      <c r="AY17" s="118"/>
    </row>
    <row r="18" spans="1:51" s="83" customFormat="1" ht="16.5">
      <c r="A18" s="98"/>
      <c r="B18" s="122">
        <v>44044</v>
      </c>
      <c r="D18" s="111">
        <v>97333</v>
      </c>
      <c r="E18" s="111">
        <v>218600</v>
      </c>
      <c r="F18" s="113">
        <v>223</v>
      </c>
      <c r="G18" s="96"/>
      <c r="H18" s="111">
        <v>186297</v>
      </c>
      <c r="I18" s="111">
        <v>367773</v>
      </c>
      <c r="J18" s="113">
        <v>434</v>
      </c>
      <c r="K18" s="85"/>
      <c r="L18" s="111">
        <v>870003</v>
      </c>
      <c r="S18" s="125"/>
      <c r="T18" s="125"/>
      <c r="U18" s="125"/>
      <c r="V18" s="125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  <c r="AH18" s="118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  <c r="AU18" s="118"/>
      <c r="AV18" s="118"/>
      <c r="AW18" s="118"/>
      <c r="AX18" s="118"/>
      <c r="AY18" s="118"/>
    </row>
    <row r="19" spans="1:51" s="83" customFormat="1" ht="16.5">
      <c r="A19" s="98"/>
      <c r="B19" s="122">
        <v>44075</v>
      </c>
      <c r="D19" s="111">
        <v>152081</v>
      </c>
      <c r="E19" s="111">
        <v>219830</v>
      </c>
      <c r="F19" s="113">
        <v>220</v>
      </c>
      <c r="G19" s="96"/>
      <c r="H19" s="111">
        <v>244277</v>
      </c>
      <c r="I19" s="111">
        <v>348222</v>
      </c>
      <c r="J19" s="113">
        <v>435</v>
      </c>
      <c r="K19" s="85"/>
      <c r="L19" s="111">
        <v>964410</v>
      </c>
      <c r="S19" s="125"/>
      <c r="T19" s="125"/>
      <c r="U19" s="125"/>
      <c r="V19" s="125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</row>
    <row r="20" spans="1:51" s="83" customFormat="1" ht="16.5">
      <c r="A20" s="98"/>
      <c r="B20" s="122">
        <v>44105</v>
      </c>
      <c r="D20" s="111">
        <v>268564</v>
      </c>
      <c r="E20" s="111">
        <v>242764</v>
      </c>
      <c r="F20" s="113">
        <v>219</v>
      </c>
      <c r="G20" s="96"/>
      <c r="H20" s="111">
        <v>223039</v>
      </c>
      <c r="I20" s="111">
        <v>383854</v>
      </c>
      <c r="J20" s="113">
        <v>434</v>
      </c>
      <c r="K20" s="85"/>
      <c r="L20" s="111">
        <v>1118221</v>
      </c>
      <c r="S20" s="125"/>
      <c r="T20" s="125"/>
      <c r="U20" s="125"/>
      <c r="V20" s="125"/>
      <c r="W20" s="118"/>
      <c r="X20" s="118"/>
      <c r="Y20" s="118"/>
      <c r="Z20" s="118"/>
      <c r="AA20" s="118"/>
      <c r="AB20" s="118"/>
      <c r="AC20" s="118"/>
      <c r="AD20" s="118"/>
      <c r="AE20" s="118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  <c r="AU20" s="118"/>
      <c r="AV20" s="118"/>
      <c r="AW20" s="118"/>
      <c r="AX20" s="118"/>
      <c r="AY20" s="118"/>
    </row>
    <row r="21" spans="1:51" s="83" customFormat="1" ht="16.5">
      <c r="A21" s="98"/>
      <c r="B21" s="122">
        <v>44136</v>
      </c>
      <c r="D21" s="111">
        <v>268564</v>
      </c>
      <c r="E21" s="111">
        <v>242764</v>
      </c>
      <c r="F21" s="113">
        <v>220</v>
      </c>
      <c r="G21" s="96"/>
      <c r="H21" s="111">
        <v>223039</v>
      </c>
      <c r="I21" s="111">
        <v>383854</v>
      </c>
      <c r="J21" s="113">
        <v>435</v>
      </c>
      <c r="K21" s="85"/>
      <c r="L21" s="111">
        <v>1118221</v>
      </c>
      <c r="T21" s="118"/>
      <c r="U21" s="118"/>
      <c r="V21" s="118"/>
      <c r="W21" s="118"/>
      <c r="X21" s="118"/>
      <c r="Y21" s="118"/>
      <c r="Z21" s="118"/>
      <c r="AA21" s="118"/>
      <c r="AB21" s="118"/>
      <c r="AC21" s="118"/>
      <c r="AD21" s="118"/>
      <c r="AE21" s="118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  <c r="AU21" s="118"/>
      <c r="AV21" s="118"/>
      <c r="AW21" s="118"/>
      <c r="AX21" s="118"/>
      <c r="AY21" s="118"/>
    </row>
    <row r="22" spans="1:51" s="83" customFormat="1" ht="16.5">
      <c r="A22" s="98"/>
      <c r="B22" s="122">
        <v>44166</v>
      </c>
      <c r="D22" s="111">
        <v>151518</v>
      </c>
      <c r="E22" s="111">
        <v>211018</v>
      </c>
      <c r="F22" s="113">
        <v>220</v>
      </c>
      <c r="G22" s="96"/>
      <c r="H22" s="111">
        <v>283795</v>
      </c>
      <c r="I22" s="111">
        <v>349500</v>
      </c>
      <c r="J22" s="113">
        <v>431</v>
      </c>
      <c r="K22" s="85"/>
      <c r="L22" s="111">
        <v>995831</v>
      </c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  <c r="AU22" s="118"/>
      <c r="AV22" s="118"/>
      <c r="AW22" s="118"/>
      <c r="AX22" s="118"/>
      <c r="AY22" s="118"/>
    </row>
    <row r="23" spans="1:51" s="83" customFormat="1" ht="16.5">
      <c r="A23" s="98"/>
      <c r="B23" s="91"/>
      <c r="D23" s="111"/>
      <c r="E23" s="111"/>
      <c r="F23" s="113"/>
      <c r="G23" s="96"/>
      <c r="H23" s="111"/>
      <c r="I23" s="111"/>
      <c r="J23" s="113"/>
      <c r="K23" s="85"/>
      <c r="L23" s="111"/>
      <c r="T23" s="118"/>
      <c r="U23" s="118"/>
      <c r="V23" s="118"/>
      <c r="W23" s="118"/>
      <c r="X23" s="118"/>
      <c r="Y23" s="118"/>
      <c r="Z23" s="118"/>
      <c r="AA23" s="118"/>
      <c r="AB23" s="118"/>
      <c r="AC23" s="118"/>
      <c r="AD23" s="118"/>
      <c r="AE23" s="118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  <c r="AU23" s="118"/>
      <c r="AV23" s="118"/>
      <c r="AW23" s="118"/>
      <c r="AX23" s="118"/>
      <c r="AY23" s="118"/>
    </row>
    <row r="24" spans="1:51" s="2" customFormat="1" ht="16.5">
      <c r="A24" s="102"/>
      <c r="B24" s="103" t="s">
        <v>20</v>
      </c>
      <c r="C24" s="92"/>
      <c r="D24" s="89">
        <f>SUM(D11:D22)</f>
        <v>2093753</v>
      </c>
      <c r="E24" s="89">
        <f>SUM(E11:E22)</f>
        <v>2694059</v>
      </c>
      <c r="F24" s="128">
        <f>SUM(F11:F22)</f>
        <v>2643</v>
      </c>
      <c r="G24" s="89"/>
      <c r="H24" s="89">
        <f>SUM(H11:H22)</f>
        <v>2750469</v>
      </c>
      <c r="I24" s="89">
        <f>SUM(I11:I22)</f>
        <v>3811520</v>
      </c>
      <c r="J24" s="128">
        <f>SUM(J11:J22)</f>
        <v>5158</v>
      </c>
      <c r="K24" s="89"/>
      <c r="L24" s="89">
        <f>SUM(L11:L22)</f>
        <v>11349801</v>
      </c>
      <c r="M24" s="89"/>
      <c r="N24" s="89"/>
      <c r="T24" s="55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</row>
    <row r="25" spans="1:51" ht="16.5">
      <c r="A25" s="4"/>
      <c r="B25" s="10"/>
      <c r="C25" s="4"/>
      <c r="D25" s="17"/>
      <c r="E25" s="17"/>
      <c r="F25" s="17"/>
      <c r="G25" s="17"/>
      <c r="H25" s="17"/>
      <c r="I25" s="17"/>
      <c r="J25" s="17"/>
      <c r="K25" s="14"/>
      <c r="L25" s="14"/>
      <c r="M25" s="4"/>
      <c r="N25" s="36"/>
      <c r="S25" s="27"/>
      <c r="T25" s="27"/>
      <c r="U25" s="27"/>
      <c r="V25" s="27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</row>
    <row r="26" spans="1:51" ht="16.5">
      <c r="A26" s="24"/>
      <c r="B26" s="25"/>
      <c r="C26" s="24"/>
      <c r="D26" s="26"/>
      <c r="E26" s="26"/>
      <c r="F26" s="26"/>
      <c r="G26" s="35"/>
      <c r="H26" s="26"/>
      <c r="I26" s="26"/>
      <c r="J26" s="26"/>
      <c r="K26" s="27"/>
      <c r="L26" s="32" t="s">
        <v>4</v>
      </c>
      <c r="M26" s="24"/>
      <c r="N26" s="36"/>
      <c r="S26" s="27"/>
      <c r="T26" s="27"/>
      <c r="U26" s="27"/>
      <c r="V26" s="27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</row>
    <row r="27" spans="1:51" ht="20.25" customHeight="1">
      <c r="A27" s="24"/>
      <c r="B27" s="32" t="s">
        <v>2</v>
      </c>
      <c r="C27" s="19"/>
      <c r="D27" s="32" t="s">
        <v>10</v>
      </c>
      <c r="E27" s="32" t="s">
        <v>14</v>
      </c>
      <c r="F27" s="32" t="s">
        <v>11</v>
      </c>
      <c r="G27" s="35"/>
      <c r="H27" s="32" t="s">
        <v>12</v>
      </c>
      <c r="I27" s="32" t="s">
        <v>15</v>
      </c>
      <c r="J27" s="32" t="s">
        <v>12</v>
      </c>
      <c r="K27" s="32"/>
      <c r="L27" s="32" t="s">
        <v>5</v>
      </c>
      <c r="M27" s="19"/>
      <c r="N27" s="36"/>
      <c r="S27" s="27"/>
      <c r="T27" s="27"/>
      <c r="U27" s="27"/>
      <c r="V27" s="27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</row>
    <row r="28" spans="1:51" ht="18" customHeight="1">
      <c r="A28" s="24"/>
      <c r="B28" s="39" t="s">
        <v>0</v>
      </c>
      <c r="C28" s="32"/>
      <c r="D28" s="39" t="s">
        <v>1</v>
      </c>
      <c r="E28" s="39" t="s">
        <v>1</v>
      </c>
      <c r="F28" s="39" t="s">
        <v>6</v>
      </c>
      <c r="G28" s="35"/>
      <c r="H28" s="39" t="s">
        <v>1</v>
      </c>
      <c r="I28" s="39" t="s">
        <v>1</v>
      </c>
      <c r="J28" s="39" t="s">
        <v>6</v>
      </c>
      <c r="K28" s="34"/>
      <c r="L28" s="40" t="s">
        <v>1</v>
      </c>
      <c r="M28" s="34"/>
      <c r="N28" s="36"/>
      <c r="S28" s="27"/>
      <c r="T28" s="27"/>
      <c r="U28" s="27"/>
      <c r="V28" s="27"/>
      <c r="W28" s="52"/>
      <c r="X28" s="52"/>
      <c r="Y28" s="52"/>
      <c r="Z28" s="53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3"/>
      <c r="AL28" s="52"/>
      <c r="AM28" s="52"/>
      <c r="AN28" s="52"/>
      <c r="AO28" s="52"/>
      <c r="AP28" s="53"/>
      <c r="AQ28" s="52"/>
      <c r="AR28" s="52"/>
      <c r="AS28" s="52"/>
      <c r="AT28" s="52"/>
      <c r="AU28" s="52"/>
      <c r="AV28" s="52"/>
      <c r="AW28" s="52"/>
      <c r="AX28" s="52"/>
      <c r="AY28" s="51"/>
    </row>
    <row r="29" spans="1:51" ht="12.75" customHeight="1">
      <c r="A29" s="24"/>
      <c r="B29" s="33"/>
      <c r="C29" s="13"/>
      <c r="D29" s="32"/>
      <c r="E29" s="32"/>
      <c r="F29" s="32"/>
      <c r="G29" s="35"/>
      <c r="H29" s="32"/>
      <c r="I29" s="32"/>
      <c r="J29" s="32"/>
      <c r="K29" s="33"/>
      <c r="L29" s="33"/>
      <c r="M29" s="13"/>
      <c r="N29" s="36"/>
      <c r="S29" s="27"/>
      <c r="T29" s="27"/>
      <c r="U29" s="27"/>
      <c r="V29" s="27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1"/>
      <c r="AL29" s="52"/>
      <c r="AM29" s="52"/>
      <c r="AN29" s="52"/>
      <c r="AO29" s="52"/>
      <c r="AP29" s="51"/>
      <c r="AQ29" s="52"/>
      <c r="AR29" s="52"/>
      <c r="AS29" s="52"/>
      <c r="AT29" s="52"/>
      <c r="AU29" s="51"/>
      <c r="AV29" s="52"/>
      <c r="AW29" s="52"/>
      <c r="AX29" s="52"/>
      <c r="AY29" s="51"/>
    </row>
    <row r="30" spans="1:51" ht="16.5">
      <c r="A30" s="24"/>
      <c r="B30" s="11">
        <v>44197</v>
      </c>
      <c r="D30" s="41">
        <v>138379</v>
      </c>
      <c r="E30" s="41">
        <v>231323</v>
      </c>
      <c r="F30" s="44">
        <v>212</v>
      </c>
      <c r="H30" s="41">
        <v>240038</v>
      </c>
      <c r="I30" s="41">
        <v>325647</v>
      </c>
      <c r="J30" s="44">
        <v>413</v>
      </c>
      <c r="L30" s="41">
        <v>935387</v>
      </c>
      <c r="S30" s="27"/>
      <c r="T30" s="27"/>
      <c r="U30" s="27"/>
      <c r="V30" s="27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2"/>
      <c r="AJ30" s="52"/>
      <c r="AK30" s="54"/>
      <c r="AL30" s="54"/>
      <c r="AM30" s="52"/>
      <c r="AN30" s="52"/>
      <c r="AO30" s="52"/>
      <c r="AP30" s="54"/>
      <c r="AQ30" s="52"/>
      <c r="AR30" s="52"/>
      <c r="AS30" s="52"/>
      <c r="AT30" s="52"/>
      <c r="AU30" s="52"/>
      <c r="AV30" s="52"/>
      <c r="AW30" s="52"/>
      <c r="AX30" s="52"/>
      <c r="AY30" s="51"/>
    </row>
    <row r="31" spans="1:51" ht="16.5">
      <c r="A31" s="24"/>
      <c r="B31" s="11">
        <v>44228</v>
      </c>
      <c r="D31" s="41">
        <v>94517</v>
      </c>
      <c r="E31" s="41">
        <v>197480</v>
      </c>
      <c r="F31" s="44">
        <v>212</v>
      </c>
      <c r="H31" s="41">
        <v>281749</v>
      </c>
      <c r="I31" s="41">
        <v>304115</v>
      </c>
      <c r="J31" s="44">
        <v>408</v>
      </c>
      <c r="L31" s="41">
        <v>877861</v>
      </c>
      <c r="S31" s="27"/>
      <c r="T31" s="27"/>
      <c r="U31" s="27"/>
      <c r="V31" s="27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2"/>
      <c r="AJ31" s="52"/>
      <c r="AK31" s="54"/>
      <c r="AL31" s="54"/>
      <c r="AM31" s="52"/>
      <c r="AN31" s="52"/>
      <c r="AO31" s="52"/>
      <c r="AP31" s="54"/>
      <c r="AQ31" s="52"/>
      <c r="AR31" s="52"/>
      <c r="AS31" s="52"/>
      <c r="AT31" s="52"/>
      <c r="AU31" s="52"/>
      <c r="AV31" s="52"/>
      <c r="AW31" s="52"/>
      <c r="AX31" s="52"/>
      <c r="AY31" s="51"/>
    </row>
    <row r="32" spans="1:51" ht="16.5">
      <c r="A32" s="24"/>
      <c r="B32" s="11">
        <v>44256</v>
      </c>
      <c r="D32" s="41">
        <v>204711</v>
      </c>
      <c r="E32" s="41">
        <v>197091</v>
      </c>
      <c r="F32" s="44">
        <v>207</v>
      </c>
      <c r="H32" s="41">
        <v>332364</v>
      </c>
      <c r="I32" s="41">
        <v>369252</v>
      </c>
      <c r="J32" s="44">
        <v>407</v>
      </c>
      <c r="L32" s="41">
        <v>1103418</v>
      </c>
      <c r="S32" s="64"/>
      <c r="T32" s="64"/>
      <c r="U32" s="64"/>
      <c r="V32" s="64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2"/>
      <c r="AJ32" s="52"/>
      <c r="AK32" s="54"/>
      <c r="AL32" s="54"/>
      <c r="AM32" s="52"/>
      <c r="AN32" s="52"/>
      <c r="AO32" s="52"/>
      <c r="AP32" s="54"/>
      <c r="AQ32" s="52"/>
      <c r="AR32" s="52"/>
      <c r="AS32" s="52"/>
      <c r="AT32" s="52"/>
      <c r="AU32" s="52"/>
      <c r="AV32" s="52"/>
      <c r="AW32" s="52"/>
      <c r="AX32" s="52"/>
      <c r="AY32" s="51"/>
    </row>
    <row r="33" spans="1:51" ht="16.5">
      <c r="A33" s="24"/>
      <c r="B33" s="11">
        <v>44287</v>
      </c>
      <c r="D33" s="41">
        <v>111510</v>
      </c>
      <c r="E33" s="41">
        <v>222759</v>
      </c>
      <c r="F33" s="44">
        <v>209</v>
      </c>
      <c r="H33" s="41">
        <v>340187</v>
      </c>
      <c r="I33" s="41">
        <v>350217</v>
      </c>
      <c r="J33" s="44">
        <v>408</v>
      </c>
      <c r="L33" s="41">
        <v>1024673</v>
      </c>
      <c r="S33" s="64"/>
      <c r="T33" s="64"/>
      <c r="U33" s="64"/>
      <c r="V33" s="64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4"/>
      <c r="AL33" s="54"/>
      <c r="AM33" s="52"/>
      <c r="AN33" s="52"/>
      <c r="AO33" s="52"/>
      <c r="AP33" s="54"/>
      <c r="AQ33" s="52"/>
      <c r="AR33" s="52"/>
      <c r="AS33" s="52"/>
      <c r="AT33" s="52"/>
      <c r="AU33" s="52"/>
      <c r="AV33" s="52"/>
      <c r="AW33" s="52"/>
      <c r="AX33" s="52"/>
      <c r="AY33" s="51"/>
    </row>
    <row r="34" spans="1:51" ht="16.5">
      <c r="A34" s="24"/>
      <c r="B34" s="11">
        <v>44317</v>
      </c>
      <c r="D34" s="41">
        <v>118236</v>
      </c>
      <c r="E34" s="41">
        <v>238804</v>
      </c>
      <c r="F34" s="44">
        <v>210</v>
      </c>
      <c r="H34" s="41">
        <v>194543</v>
      </c>
      <c r="I34" s="41">
        <v>331436</v>
      </c>
      <c r="J34" s="44">
        <v>408</v>
      </c>
      <c r="L34" s="41">
        <v>883019</v>
      </c>
      <c r="S34" s="65"/>
      <c r="T34" s="64"/>
      <c r="U34" s="64"/>
      <c r="V34" s="64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2"/>
      <c r="AJ34" s="52"/>
      <c r="AK34" s="54"/>
      <c r="AL34" s="54"/>
      <c r="AM34" s="52"/>
      <c r="AN34" s="52"/>
      <c r="AO34" s="52"/>
      <c r="AP34" s="54"/>
      <c r="AQ34" s="52"/>
      <c r="AR34" s="52"/>
      <c r="AS34" s="52"/>
      <c r="AT34" s="52"/>
      <c r="AU34" s="52"/>
      <c r="AV34" s="52"/>
      <c r="AW34" s="52"/>
      <c r="AX34" s="52"/>
      <c r="AY34" s="51"/>
    </row>
    <row r="35" spans="1:51" ht="16.5">
      <c r="A35" s="24"/>
      <c r="B35" s="11">
        <v>44348</v>
      </c>
      <c r="D35" s="41">
        <v>206976</v>
      </c>
      <c r="E35" s="41">
        <v>257821</v>
      </c>
      <c r="F35" s="44">
        <v>210</v>
      </c>
      <c r="H35" s="41">
        <v>348692</v>
      </c>
      <c r="I35" s="41">
        <v>336886</v>
      </c>
      <c r="J35" s="44">
        <v>404</v>
      </c>
      <c r="L35" s="41">
        <v>1150375</v>
      </c>
      <c r="S35" s="64"/>
      <c r="T35" s="64"/>
      <c r="U35" s="64"/>
      <c r="V35" s="64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2"/>
      <c r="AJ35" s="52"/>
      <c r="AK35" s="54"/>
      <c r="AL35" s="54"/>
      <c r="AM35" s="52"/>
      <c r="AN35" s="52"/>
      <c r="AO35" s="52"/>
      <c r="AP35" s="54"/>
      <c r="AQ35" s="52"/>
      <c r="AR35" s="52"/>
      <c r="AS35" s="52"/>
      <c r="AT35" s="52"/>
      <c r="AU35" s="52"/>
      <c r="AV35" s="52"/>
      <c r="AW35" s="52"/>
      <c r="AX35" s="52"/>
      <c r="AY35" s="51"/>
    </row>
    <row r="36" spans="1:51" ht="16.5">
      <c r="A36" s="24"/>
      <c r="B36" s="11">
        <v>44378</v>
      </c>
      <c r="D36" s="41">
        <v>150651</v>
      </c>
      <c r="E36" s="41">
        <v>242951</v>
      </c>
      <c r="F36" s="44">
        <v>208</v>
      </c>
      <c r="H36" s="41">
        <v>310891</v>
      </c>
      <c r="I36" s="41">
        <v>381941</v>
      </c>
      <c r="J36" s="44">
        <v>398</v>
      </c>
      <c r="L36" s="41">
        <v>1086434</v>
      </c>
      <c r="S36" s="64"/>
      <c r="T36" s="64"/>
      <c r="U36" s="64"/>
      <c r="V36" s="64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2"/>
      <c r="AJ36" s="52"/>
      <c r="AK36" s="54"/>
      <c r="AL36" s="54"/>
      <c r="AM36" s="52"/>
      <c r="AN36" s="52"/>
      <c r="AO36" s="52"/>
      <c r="AP36" s="54"/>
      <c r="AQ36" s="52"/>
      <c r="AR36" s="52"/>
      <c r="AS36" s="52"/>
      <c r="AT36" s="52"/>
      <c r="AU36" s="52"/>
      <c r="AV36" s="52"/>
      <c r="AW36" s="52"/>
      <c r="AX36" s="52"/>
      <c r="AY36" s="51"/>
    </row>
    <row r="37" spans="1:51" ht="16.5">
      <c r="A37" s="24"/>
      <c r="B37" s="11">
        <v>44409</v>
      </c>
      <c r="D37" s="41">
        <v>183551</v>
      </c>
      <c r="E37" s="41">
        <v>306477</v>
      </c>
      <c r="F37" s="44">
        <v>210</v>
      </c>
      <c r="H37" s="41">
        <v>466982</v>
      </c>
      <c r="I37" s="41">
        <v>384025</v>
      </c>
      <c r="J37" s="44">
        <v>396</v>
      </c>
      <c r="L37" s="41">
        <v>1341035</v>
      </c>
      <c r="S37" s="64"/>
      <c r="T37" s="64"/>
      <c r="U37" s="64"/>
      <c r="V37" s="64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</row>
    <row r="38" spans="1:51" ht="16.5">
      <c r="A38" s="24"/>
      <c r="B38" s="11">
        <v>44460</v>
      </c>
      <c r="D38" s="41">
        <v>1026610.56</v>
      </c>
      <c r="E38" s="41">
        <v>278644.39</v>
      </c>
      <c r="F38" s="44">
        <v>209</v>
      </c>
      <c r="H38" s="41">
        <v>274233.00999999978</v>
      </c>
      <c r="I38" s="41">
        <v>364606.79000000004</v>
      </c>
      <c r="J38" s="44">
        <v>398</v>
      </c>
      <c r="L38" s="41">
        <v>1944094.75</v>
      </c>
      <c r="S38" s="64"/>
      <c r="T38" s="64"/>
      <c r="U38" s="64"/>
      <c r="V38" s="64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</row>
    <row r="39" spans="1:51" ht="16.5">
      <c r="A39" s="24"/>
      <c r="B39" s="11">
        <v>44470</v>
      </c>
      <c r="D39" s="41">
        <v>66414.38</v>
      </c>
      <c r="E39" s="41">
        <v>243355.64</v>
      </c>
      <c r="F39" s="44">
        <v>206</v>
      </c>
      <c r="H39" s="41">
        <v>274435.21000000002</v>
      </c>
      <c r="I39" s="41">
        <v>369248.03</v>
      </c>
      <c r="J39" s="44">
        <v>395</v>
      </c>
      <c r="L39" s="41">
        <v>953453.26</v>
      </c>
      <c r="S39" s="64"/>
      <c r="T39" s="64"/>
      <c r="U39" s="64"/>
      <c r="V39" s="64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</row>
    <row r="40" spans="1:51" ht="16.5">
      <c r="A40" s="24"/>
      <c r="B40" s="11">
        <v>44501</v>
      </c>
      <c r="D40" s="41">
        <v>53826.93</v>
      </c>
      <c r="E40" s="41">
        <v>260145.65</v>
      </c>
      <c r="F40" s="44">
        <v>206</v>
      </c>
      <c r="H40" s="41">
        <v>345996.9</v>
      </c>
      <c r="I40" s="41">
        <v>313254.77</v>
      </c>
      <c r="J40" s="44">
        <v>395</v>
      </c>
      <c r="L40" s="41">
        <v>627227.35000000009</v>
      </c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</row>
    <row r="41" spans="1:51" ht="16.5">
      <c r="A41" s="24"/>
      <c r="B41" s="11">
        <v>44531</v>
      </c>
      <c r="D41" s="41">
        <v>32676.6</v>
      </c>
      <c r="E41" s="41">
        <v>227808.91</v>
      </c>
      <c r="F41" s="44">
        <v>207</v>
      </c>
      <c r="H41" s="41">
        <v>309970.2</v>
      </c>
      <c r="I41" s="41">
        <v>387505.96</v>
      </c>
      <c r="J41" s="44">
        <v>396</v>
      </c>
      <c r="L41" s="41">
        <v>957961.67</v>
      </c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</row>
    <row r="42" spans="1:51" s="83" customFormat="1" ht="16.5">
      <c r="A42" s="98"/>
      <c r="B42" s="91"/>
      <c r="D42" s="111"/>
      <c r="E42" s="111"/>
      <c r="F42" s="113"/>
      <c r="G42" s="96"/>
      <c r="H42" s="111"/>
      <c r="I42" s="111"/>
      <c r="J42" s="113"/>
      <c r="K42" s="85"/>
      <c r="L42" s="111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</row>
    <row r="43" spans="1:51" s="2" customFormat="1" ht="16.5">
      <c r="A43" s="29"/>
      <c r="B43" s="32" t="s">
        <v>17</v>
      </c>
      <c r="C43" s="13"/>
      <c r="D43" s="89">
        <f>SUM(D30:D41)</f>
        <v>2388059.4700000002</v>
      </c>
      <c r="E43" s="89">
        <f>SUM(E30:E41)</f>
        <v>2904660.5900000003</v>
      </c>
      <c r="F43" s="128">
        <f>SUM(F30:F41)</f>
        <v>2506</v>
      </c>
      <c r="G43" s="89"/>
      <c r="H43" s="89">
        <f>SUM(H30:H41)</f>
        <v>3720081.32</v>
      </c>
      <c r="I43" s="89">
        <f>SUM(I30:I41)</f>
        <v>4218134.5500000007</v>
      </c>
      <c r="J43" s="128">
        <f>SUM(J30:J41)</f>
        <v>4826</v>
      </c>
      <c r="K43" s="89"/>
      <c r="L43" s="89">
        <f>SUM(L30:L41)</f>
        <v>12884939.029999999</v>
      </c>
      <c r="M43" s="7"/>
      <c r="N43" s="7"/>
      <c r="T43" s="55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</row>
    <row r="44" spans="1:51" ht="16.5">
      <c r="A44" s="24"/>
      <c r="B44" s="13"/>
      <c r="C44" s="6"/>
      <c r="D44" s="19"/>
      <c r="E44" s="19"/>
      <c r="F44" s="19"/>
      <c r="G44" s="19"/>
      <c r="H44" s="19"/>
      <c r="I44" s="19"/>
      <c r="J44" s="42"/>
      <c r="K44" s="22"/>
      <c r="L44" s="22"/>
      <c r="M44" s="5"/>
      <c r="N44" s="5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</row>
    <row r="45" spans="1:51" s="46" customFormat="1" ht="16.5">
      <c r="B45" s="1"/>
      <c r="C45" s="4"/>
      <c r="D45" s="17"/>
      <c r="E45" s="17"/>
      <c r="F45" s="17"/>
      <c r="G45" s="35"/>
      <c r="H45" s="17"/>
      <c r="I45" s="17"/>
      <c r="J45" s="17"/>
      <c r="K45" s="17"/>
      <c r="L45" s="37" t="s">
        <v>4</v>
      </c>
    </row>
    <row r="46" spans="1:51" ht="18">
      <c r="A46" s="46"/>
      <c r="B46" s="37" t="s">
        <v>2</v>
      </c>
      <c r="C46" s="68"/>
      <c r="D46" s="37" t="s">
        <v>11</v>
      </c>
      <c r="E46" s="37" t="s">
        <v>14</v>
      </c>
      <c r="F46" s="37" t="s">
        <v>11</v>
      </c>
      <c r="G46" s="35"/>
      <c r="H46" s="37" t="s">
        <v>12</v>
      </c>
      <c r="I46" s="37" t="s">
        <v>15</v>
      </c>
      <c r="J46" s="37" t="s">
        <v>12</v>
      </c>
      <c r="K46" s="35"/>
      <c r="L46" s="37" t="s">
        <v>13</v>
      </c>
      <c r="M46" s="12"/>
      <c r="N46" s="12"/>
    </row>
    <row r="47" spans="1:51" ht="18">
      <c r="A47" s="28"/>
      <c r="B47" s="39" t="s">
        <v>0</v>
      </c>
      <c r="C47" s="37"/>
      <c r="D47" s="39" t="s">
        <v>1</v>
      </c>
      <c r="E47" s="39" t="s">
        <v>1</v>
      </c>
      <c r="F47" s="39" t="s">
        <v>6</v>
      </c>
      <c r="G47" s="35"/>
      <c r="H47" s="39" t="s">
        <v>1</v>
      </c>
      <c r="I47" s="39" t="s">
        <v>1</v>
      </c>
      <c r="J47" s="39" t="s">
        <v>6</v>
      </c>
      <c r="K47" s="35"/>
      <c r="L47" s="40" t="s">
        <v>1</v>
      </c>
      <c r="M47" s="12"/>
      <c r="N47" s="12"/>
    </row>
    <row r="48" spans="1:51" ht="16.5">
      <c r="B48" s="67"/>
      <c r="C48" s="69"/>
      <c r="D48" s="37"/>
      <c r="E48" s="37"/>
      <c r="F48" s="37"/>
      <c r="G48" s="35"/>
      <c r="H48" s="37"/>
      <c r="I48" s="37"/>
      <c r="J48" s="37"/>
      <c r="K48" s="35"/>
      <c r="L48" s="67"/>
      <c r="M48" s="4"/>
      <c r="N48" s="4"/>
    </row>
    <row r="49" spans="2:28" ht="16.5">
      <c r="B49" s="57">
        <v>44562</v>
      </c>
      <c r="D49" s="41">
        <v>78001</v>
      </c>
      <c r="E49" s="41">
        <v>244715</v>
      </c>
      <c r="F49" s="44">
        <v>207</v>
      </c>
      <c r="H49" s="41">
        <v>227273</v>
      </c>
      <c r="I49" s="41">
        <v>394214</v>
      </c>
      <c r="J49" s="42">
        <v>396</v>
      </c>
      <c r="K49" s="20"/>
      <c r="L49" s="41">
        <v>944203</v>
      </c>
    </row>
    <row r="50" spans="2:28" ht="16.5">
      <c r="B50" s="57">
        <v>44593</v>
      </c>
      <c r="D50" s="41">
        <v>93382</v>
      </c>
      <c r="E50" s="41">
        <v>148618</v>
      </c>
      <c r="F50" s="44">
        <v>201</v>
      </c>
      <c r="H50" s="41">
        <v>240200</v>
      </c>
      <c r="I50" s="41">
        <v>318047</v>
      </c>
      <c r="J50" s="42">
        <v>388</v>
      </c>
      <c r="K50" s="20"/>
      <c r="L50" s="41">
        <v>800247</v>
      </c>
    </row>
    <row r="51" spans="2:28" ht="16.5">
      <c r="B51" s="57">
        <v>44621</v>
      </c>
      <c r="D51" s="41">
        <v>185649</v>
      </c>
      <c r="E51" s="41">
        <v>167883</v>
      </c>
      <c r="F51" s="44">
        <v>201</v>
      </c>
      <c r="H51" s="41">
        <v>316762</v>
      </c>
      <c r="I51" s="41">
        <v>303663</v>
      </c>
      <c r="J51" s="42">
        <v>388</v>
      </c>
      <c r="K51" s="20"/>
      <c r="L51" s="41">
        <v>973957</v>
      </c>
    </row>
    <row r="52" spans="2:28" ht="16.5">
      <c r="B52" s="57">
        <v>44652</v>
      </c>
      <c r="D52" s="41">
        <v>76241</v>
      </c>
      <c r="E52" s="41">
        <v>186825.06</v>
      </c>
      <c r="F52" s="44">
        <v>200</v>
      </c>
      <c r="H52" s="41">
        <v>205056.66</v>
      </c>
      <c r="I52" s="41">
        <v>355146.86</v>
      </c>
      <c r="J52" s="42">
        <v>381</v>
      </c>
      <c r="K52" s="20"/>
      <c r="L52" s="41">
        <v>823269.58000000007</v>
      </c>
    </row>
    <row r="53" spans="2:28" ht="16.5">
      <c r="B53" s="57">
        <v>44682</v>
      </c>
      <c r="D53" s="41">
        <v>66545.320000000007</v>
      </c>
      <c r="E53" s="41">
        <v>170712.86</v>
      </c>
      <c r="F53" s="44">
        <v>201</v>
      </c>
      <c r="H53" s="41">
        <v>303451.71999999997</v>
      </c>
      <c r="I53" s="41">
        <v>326744.81</v>
      </c>
      <c r="J53" s="42">
        <v>379</v>
      </c>
      <c r="K53" s="20"/>
      <c r="L53" s="41">
        <v>867454.71</v>
      </c>
    </row>
    <row r="54" spans="2:28" ht="16.5">
      <c r="B54" s="57">
        <v>44713</v>
      </c>
      <c r="D54" s="41">
        <v>118721.67</v>
      </c>
      <c r="E54" s="41">
        <v>194193</v>
      </c>
      <c r="F54" s="44">
        <v>200</v>
      </c>
      <c r="H54" s="41">
        <v>618257.75</v>
      </c>
      <c r="I54" s="41">
        <v>410193</v>
      </c>
      <c r="J54" s="42">
        <v>380</v>
      </c>
      <c r="K54" s="20"/>
      <c r="L54" s="41">
        <v>1341365.42</v>
      </c>
    </row>
    <row r="55" spans="2:28" ht="16.5">
      <c r="B55" s="57">
        <v>44743</v>
      </c>
      <c r="D55" s="41">
        <v>97605.3</v>
      </c>
      <c r="E55" s="41">
        <v>199402.2</v>
      </c>
      <c r="F55" s="44">
        <v>201</v>
      </c>
      <c r="H55" s="41">
        <v>265536.52</v>
      </c>
      <c r="I55" s="41">
        <v>353731.75</v>
      </c>
      <c r="J55" s="42">
        <v>378</v>
      </c>
      <c r="K55" s="20"/>
      <c r="L55" s="41">
        <v>916275.77</v>
      </c>
    </row>
    <row r="56" spans="2:28" ht="16.5">
      <c r="B56" s="57">
        <v>44774</v>
      </c>
      <c r="D56" s="41">
        <v>60050.720000000001</v>
      </c>
      <c r="E56" s="41">
        <v>202484.82</v>
      </c>
      <c r="F56" s="44">
        <v>200</v>
      </c>
      <c r="H56" s="41">
        <v>274384.96999999997</v>
      </c>
      <c r="I56" s="41">
        <v>362630.84</v>
      </c>
      <c r="J56" s="42">
        <v>378</v>
      </c>
      <c r="K56" s="20"/>
      <c r="L56" s="41">
        <v>899551.35000000009</v>
      </c>
    </row>
    <row r="57" spans="2:28" ht="16.5">
      <c r="B57" s="57">
        <v>44805</v>
      </c>
      <c r="D57" s="41">
        <v>56767.38</v>
      </c>
      <c r="E57" s="41">
        <v>163942.66</v>
      </c>
      <c r="F57" s="44">
        <v>194</v>
      </c>
      <c r="H57" s="41">
        <v>177425.33</v>
      </c>
      <c r="I57" s="41">
        <v>308430.02</v>
      </c>
      <c r="J57" s="42">
        <v>363</v>
      </c>
      <c r="K57" s="20"/>
      <c r="L57" s="41">
        <v>706565.39</v>
      </c>
    </row>
    <row r="58" spans="2:28" ht="16.5">
      <c r="B58" s="57">
        <v>44835</v>
      </c>
      <c r="D58" s="41">
        <v>175540.61</v>
      </c>
      <c r="E58" s="41">
        <v>181462.99</v>
      </c>
      <c r="F58" s="44">
        <v>194</v>
      </c>
      <c r="H58" s="41">
        <v>259975.65</v>
      </c>
      <c r="I58" s="41">
        <v>310700.92</v>
      </c>
      <c r="J58" s="42">
        <v>363</v>
      </c>
      <c r="K58" s="20"/>
      <c r="L58" s="41">
        <v>927680.16999999993</v>
      </c>
    </row>
    <row r="59" spans="2:28" ht="16.5">
      <c r="B59" s="57">
        <v>44866</v>
      </c>
      <c r="D59" s="41">
        <v>91372</v>
      </c>
      <c r="E59" s="41">
        <v>166395.38</v>
      </c>
      <c r="F59" s="44">
        <v>193</v>
      </c>
      <c r="H59" s="41">
        <v>300247.3</v>
      </c>
      <c r="I59" s="41">
        <v>398553.11</v>
      </c>
      <c r="J59" s="42">
        <v>374</v>
      </c>
      <c r="K59" s="20"/>
      <c r="L59" s="41">
        <v>956567.78999999992</v>
      </c>
    </row>
    <row r="60" spans="2:28" ht="16.5">
      <c r="B60" s="57">
        <v>44896</v>
      </c>
      <c r="D60" s="41">
        <v>91720</v>
      </c>
      <c r="E60" s="41">
        <v>183506</v>
      </c>
      <c r="F60" s="44">
        <v>191</v>
      </c>
      <c r="H60" s="41">
        <v>347530</v>
      </c>
      <c r="I60" s="41">
        <v>367904</v>
      </c>
      <c r="J60" s="42">
        <v>368</v>
      </c>
      <c r="K60" s="20"/>
      <c r="L60" s="41"/>
    </row>
    <row r="61" spans="2:28" ht="16.5">
      <c r="B61" s="37"/>
      <c r="C61" s="69"/>
      <c r="D61" s="7"/>
      <c r="E61" s="7"/>
      <c r="F61" s="43"/>
      <c r="G61" s="7"/>
      <c r="H61" s="7"/>
      <c r="I61" s="7"/>
      <c r="J61" s="43"/>
      <c r="K61" s="7"/>
      <c r="L61" s="7"/>
    </row>
    <row r="62" spans="2:28" ht="16.5">
      <c r="B62" s="32" t="s">
        <v>18</v>
      </c>
      <c r="C62" s="13"/>
      <c r="D62" s="89">
        <f>SUM(D49:D60)</f>
        <v>1191596</v>
      </c>
      <c r="E62" s="89">
        <f>SUM(E49:E60)</f>
        <v>2210140.9699999997</v>
      </c>
      <c r="F62" s="128">
        <f>SUM(F49:F60)</f>
        <v>2383</v>
      </c>
      <c r="G62" s="89"/>
      <c r="H62" s="89">
        <f>SUM(H49:H60)</f>
        <v>3536100.9</v>
      </c>
      <c r="I62" s="89">
        <f>SUM(I49:I60)</f>
        <v>4209959.3099999996</v>
      </c>
      <c r="J62" s="128">
        <f>SUM(J49:J60)</f>
        <v>4536</v>
      </c>
      <c r="K62" s="89"/>
      <c r="L62" s="89">
        <f>SUM(L49:L60)</f>
        <v>10157137.18</v>
      </c>
    </row>
    <row r="63" spans="2:28" ht="16.5">
      <c r="B63" s="32"/>
      <c r="C63" s="13"/>
      <c r="D63" s="7"/>
      <c r="E63" s="7"/>
      <c r="F63" s="7"/>
      <c r="G63" s="7"/>
      <c r="H63" s="7"/>
      <c r="I63" s="7"/>
      <c r="J63" s="7"/>
      <c r="K63" s="7"/>
      <c r="L63" s="7"/>
      <c r="P63" s="3"/>
      <c r="Q63" s="3"/>
      <c r="R63" s="58"/>
      <c r="S63" s="58"/>
      <c r="T63" s="58"/>
      <c r="U63" s="58"/>
      <c r="V63" s="61"/>
      <c r="W63" s="61"/>
      <c r="X63" s="61"/>
      <c r="Y63" s="47"/>
      <c r="Z63" s="47"/>
      <c r="AA63" s="47"/>
      <c r="AB63" s="47"/>
    </row>
    <row r="64" spans="2:28" ht="16.5">
      <c r="B64" s="57"/>
      <c r="D64" s="41"/>
      <c r="E64" s="41"/>
      <c r="F64" s="44"/>
      <c r="H64" s="41"/>
      <c r="I64" s="41"/>
      <c r="J64" s="42"/>
      <c r="K64" s="20"/>
      <c r="L64" s="108" t="s">
        <v>4</v>
      </c>
      <c r="P64" s="3"/>
      <c r="Q64" s="3"/>
      <c r="R64" s="58"/>
      <c r="S64" s="58"/>
      <c r="T64" s="58"/>
      <c r="U64" s="58"/>
      <c r="V64" s="61"/>
      <c r="W64" s="61"/>
      <c r="X64" s="61"/>
      <c r="Y64" s="47"/>
      <c r="Z64" s="47"/>
      <c r="AA64" s="47"/>
      <c r="AB64" s="47"/>
    </row>
    <row r="65" spans="1:28" s="46" customFormat="1" ht="16.5">
      <c r="B65" s="37" t="s">
        <v>2</v>
      </c>
      <c r="C65" s="68"/>
      <c r="D65" s="37" t="s">
        <v>11</v>
      </c>
      <c r="E65" s="37" t="s">
        <v>14</v>
      </c>
      <c r="F65" s="37" t="s">
        <v>11</v>
      </c>
      <c r="G65" s="35"/>
      <c r="H65" s="37" t="s">
        <v>12</v>
      </c>
      <c r="I65" s="37" t="s">
        <v>15</v>
      </c>
      <c r="J65" s="37" t="s">
        <v>12</v>
      </c>
      <c r="K65" s="35"/>
      <c r="L65" s="37" t="s">
        <v>13</v>
      </c>
      <c r="R65" s="16"/>
      <c r="S65" s="16"/>
      <c r="T65" s="16"/>
      <c r="U65" s="16"/>
      <c r="V65" s="63"/>
      <c r="W65" s="63"/>
      <c r="X65" s="63"/>
      <c r="Y65" s="19"/>
      <c r="Z65" s="19"/>
      <c r="AA65" s="19"/>
      <c r="AB65" s="19"/>
    </row>
    <row r="66" spans="1:28" ht="18">
      <c r="A66" s="28"/>
      <c r="B66" s="39" t="s">
        <v>0</v>
      </c>
      <c r="C66" s="37"/>
      <c r="D66" s="39" t="s">
        <v>1</v>
      </c>
      <c r="E66" s="39" t="s">
        <v>1</v>
      </c>
      <c r="F66" s="39" t="s">
        <v>6</v>
      </c>
      <c r="G66" s="35"/>
      <c r="H66" s="39" t="s">
        <v>1</v>
      </c>
      <c r="I66" s="39" t="s">
        <v>1</v>
      </c>
      <c r="J66" s="39" t="s">
        <v>6</v>
      </c>
      <c r="K66" s="35"/>
      <c r="L66" s="40" t="s">
        <v>1</v>
      </c>
      <c r="M66" s="12"/>
      <c r="N66" s="12"/>
      <c r="P66" s="3"/>
      <c r="Q66" s="3"/>
      <c r="R66" s="58"/>
      <c r="S66" s="58"/>
      <c r="T66" s="58"/>
      <c r="U66" s="58"/>
      <c r="V66" s="61"/>
      <c r="W66" s="61"/>
      <c r="X66" s="61"/>
      <c r="Y66" s="47"/>
      <c r="Z66" s="47"/>
      <c r="AA66" s="47"/>
      <c r="AB66" s="47"/>
    </row>
    <row r="67" spans="1:28" ht="16.5">
      <c r="B67" s="67"/>
      <c r="C67" s="69"/>
      <c r="D67" s="37"/>
      <c r="E67" s="37"/>
      <c r="F67" s="37"/>
      <c r="G67" s="35"/>
      <c r="H67" s="37"/>
      <c r="I67" s="37"/>
      <c r="J67" s="37"/>
      <c r="K67" s="35"/>
      <c r="L67" s="67"/>
      <c r="P67" s="3"/>
      <c r="Q67" s="3"/>
      <c r="R67" s="58"/>
      <c r="S67" s="58"/>
      <c r="T67" s="58"/>
      <c r="U67" s="58"/>
      <c r="V67" s="61"/>
      <c r="W67" s="61"/>
      <c r="X67" s="61"/>
      <c r="Y67" s="47"/>
      <c r="Z67" s="47"/>
      <c r="AA67" s="47"/>
      <c r="AB67" s="47"/>
    </row>
    <row r="68" spans="1:28" ht="16.5">
      <c r="B68" s="57">
        <v>44927</v>
      </c>
      <c r="C68" s="70"/>
      <c r="D68" s="71">
        <v>53634</v>
      </c>
      <c r="E68" s="71">
        <v>170608.26</v>
      </c>
      <c r="F68" s="72">
        <v>191</v>
      </c>
      <c r="G68" s="68"/>
      <c r="H68" s="71">
        <v>844368</v>
      </c>
      <c r="I68" s="71">
        <v>381090.8</v>
      </c>
      <c r="J68" s="48">
        <v>368</v>
      </c>
      <c r="K68" s="22"/>
      <c r="L68" s="73">
        <v>1449701.06</v>
      </c>
      <c r="M68" s="5"/>
      <c r="N68" s="5"/>
      <c r="O68" s="74"/>
      <c r="P68" s="75"/>
      <c r="Q68" s="3"/>
      <c r="R68" s="58"/>
      <c r="S68" s="58"/>
      <c r="T68" s="58"/>
      <c r="U68" s="58"/>
      <c r="V68" s="61"/>
      <c r="W68" s="61"/>
      <c r="X68" s="61"/>
      <c r="Y68" s="47"/>
      <c r="Z68" s="47"/>
      <c r="AA68" s="47"/>
      <c r="AB68" s="47"/>
    </row>
    <row r="69" spans="1:28" ht="16.5">
      <c r="B69" s="57">
        <v>44958</v>
      </c>
      <c r="C69" s="70"/>
      <c r="D69" s="71">
        <v>250454</v>
      </c>
      <c r="E69" s="71">
        <v>155908.5</v>
      </c>
      <c r="F69" s="72">
        <v>186</v>
      </c>
      <c r="G69" s="68"/>
      <c r="H69" s="71">
        <v>273197.59000000003</v>
      </c>
      <c r="I69" s="71">
        <v>290605.84000000003</v>
      </c>
      <c r="J69" s="48">
        <v>364</v>
      </c>
      <c r="K69" s="22"/>
      <c r="L69" s="73">
        <v>970165.93</v>
      </c>
      <c r="M69" s="5"/>
      <c r="N69" s="5"/>
      <c r="O69" s="74"/>
      <c r="P69" s="75"/>
      <c r="Q69" s="3"/>
      <c r="R69" s="58"/>
      <c r="S69" s="58"/>
      <c r="T69" s="58"/>
      <c r="U69" s="58"/>
      <c r="V69" s="61"/>
      <c r="W69" s="61"/>
      <c r="X69" s="61"/>
      <c r="Y69" s="47"/>
      <c r="Z69" s="47"/>
      <c r="AA69" s="47"/>
      <c r="AB69" s="47"/>
    </row>
    <row r="70" spans="1:28" ht="16.5">
      <c r="B70" s="57">
        <v>44986</v>
      </c>
      <c r="C70" s="70"/>
      <c r="D70" s="71">
        <v>160189</v>
      </c>
      <c r="E70" s="71">
        <v>180738.94</v>
      </c>
      <c r="F70" s="72">
        <v>188</v>
      </c>
      <c r="G70" s="68"/>
      <c r="H70" s="71">
        <v>230833</v>
      </c>
      <c r="I70" s="71">
        <v>329794.17</v>
      </c>
      <c r="J70" s="48">
        <v>363</v>
      </c>
      <c r="K70" s="22"/>
      <c r="L70" s="73">
        <v>901555.10999999987</v>
      </c>
      <c r="M70" s="5"/>
      <c r="N70" s="5"/>
      <c r="O70" s="74"/>
      <c r="P70" s="75"/>
      <c r="Q70" s="3"/>
      <c r="R70" s="58"/>
      <c r="S70" s="58"/>
      <c r="T70" s="58"/>
      <c r="U70" s="58"/>
      <c r="V70" s="61"/>
      <c r="W70" s="61"/>
      <c r="X70" s="61"/>
      <c r="Y70" s="47"/>
      <c r="Z70" s="47"/>
      <c r="AA70" s="47"/>
      <c r="AB70" s="47"/>
    </row>
    <row r="71" spans="1:28" ht="16.5">
      <c r="B71" s="57">
        <v>45017</v>
      </c>
      <c r="C71" s="70"/>
      <c r="D71" s="71">
        <v>183991</v>
      </c>
      <c r="E71" s="71">
        <v>166866</v>
      </c>
      <c r="F71" s="72">
        <v>193</v>
      </c>
      <c r="G71" s="68"/>
      <c r="H71" s="71">
        <v>460618</v>
      </c>
      <c r="I71" s="71">
        <v>357849</v>
      </c>
      <c r="J71" s="48">
        <v>357</v>
      </c>
      <c r="K71" s="22"/>
      <c r="L71" s="73">
        <v>818467</v>
      </c>
      <c r="M71" s="5"/>
      <c r="N71" s="5"/>
      <c r="O71" s="74"/>
      <c r="P71" s="75"/>
      <c r="Q71" s="3"/>
      <c r="R71" s="58"/>
      <c r="S71" s="58"/>
      <c r="T71" s="58"/>
      <c r="U71" s="58"/>
      <c r="V71" s="61"/>
      <c r="W71" s="61"/>
      <c r="X71" s="61"/>
      <c r="Y71" s="47"/>
      <c r="Z71" s="47"/>
      <c r="AA71" s="47"/>
      <c r="AB71" s="47"/>
    </row>
    <row r="72" spans="1:28" ht="16.5">
      <c r="B72" s="57">
        <v>45047</v>
      </c>
      <c r="C72" s="70"/>
      <c r="D72" s="71">
        <v>110384</v>
      </c>
      <c r="E72" s="71">
        <v>169178</v>
      </c>
      <c r="F72" s="72">
        <v>192</v>
      </c>
      <c r="G72" s="68"/>
      <c r="H72" s="71">
        <v>485362</v>
      </c>
      <c r="I72" s="71">
        <v>358967</v>
      </c>
      <c r="J72" s="48">
        <v>356</v>
      </c>
      <c r="K72" s="22"/>
      <c r="L72" s="73">
        <v>844329</v>
      </c>
      <c r="M72" s="5"/>
      <c r="N72" s="5"/>
      <c r="O72" s="74"/>
      <c r="P72" s="75"/>
      <c r="Q72" s="3"/>
      <c r="R72" s="58"/>
      <c r="S72" s="58"/>
      <c r="T72" s="58"/>
      <c r="U72" s="58"/>
      <c r="V72" s="61"/>
      <c r="W72" s="61"/>
      <c r="X72" s="61"/>
      <c r="Y72" s="47"/>
      <c r="Z72" s="47"/>
      <c r="AA72" s="47"/>
      <c r="AB72" s="47"/>
    </row>
    <row r="73" spans="1:28" ht="16.5">
      <c r="B73" s="57">
        <v>45078</v>
      </c>
      <c r="C73" s="70"/>
      <c r="D73" s="71">
        <v>125923</v>
      </c>
      <c r="E73" s="71">
        <v>188048</v>
      </c>
      <c r="F73" s="72">
        <v>193</v>
      </c>
      <c r="G73" s="68"/>
      <c r="H73" s="71">
        <v>219955</v>
      </c>
      <c r="I73" s="71">
        <v>428018</v>
      </c>
      <c r="J73" s="48">
        <v>352</v>
      </c>
      <c r="K73" s="22"/>
      <c r="L73" s="73">
        <v>647973</v>
      </c>
      <c r="M73" s="5"/>
      <c r="N73" s="5"/>
      <c r="O73" s="74"/>
      <c r="P73" s="75"/>
      <c r="Q73" s="3"/>
      <c r="R73" s="58"/>
      <c r="S73" s="58"/>
      <c r="T73" s="58"/>
      <c r="U73" s="58"/>
      <c r="V73" s="61"/>
      <c r="W73" s="61"/>
      <c r="X73" s="61"/>
      <c r="Y73" s="47"/>
      <c r="Z73" s="47"/>
      <c r="AA73" s="47"/>
      <c r="AB73" s="47"/>
    </row>
    <row r="74" spans="1:28" ht="16.5">
      <c r="B74" s="57">
        <v>45108</v>
      </c>
      <c r="C74" s="70"/>
      <c r="D74" s="71">
        <v>111939</v>
      </c>
      <c r="E74" s="71">
        <v>140825</v>
      </c>
      <c r="F74" s="72">
        <v>193</v>
      </c>
      <c r="G74" s="68"/>
      <c r="H74" s="71">
        <v>208623</v>
      </c>
      <c r="I74" s="71">
        <v>366508</v>
      </c>
      <c r="J74" s="48">
        <v>352</v>
      </c>
      <c r="K74" s="22"/>
      <c r="L74" s="73">
        <v>575131</v>
      </c>
      <c r="M74" s="5"/>
      <c r="N74" s="5"/>
      <c r="O74" s="74"/>
      <c r="P74" s="75"/>
      <c r="Q74" s="3"/>
      <c r="R74" s="58"/>
      <c r="S74" s="58"/>
      <c r="T74" s="58"/>
      <c r="U74" s="58"/>
      <c r="V74" s="61"/>
      <c r="W74" s="61"/>
      <c r="X74" s="61"/>
      <c r="Y74" s="47"/>
      <c r="Z74" s="47"/>
      <c r="AA74" s="47"/>
      <c r="AB74" s="47"/>
    </row>
    <row r="75" spans="1:28" ht="16.5">
      <c r="B75" s="91">
        <v>45170</v>
      </c>
      <c r="C75" s="88"/>
      <c r="D75" s="127">
        <v>152374</v>
      </c>
      <c r="E75" s="127">
        <v>159808</v>
      </c>
      <c r="F75" s="129">
        <v>190</v>
      </c>
      <c r="G75" s="95"/>
      <c r="H75" s="127">
        <v>252516</v>
      </c>
      <c r="I75" s="127">
        <v>446427</v>
      </c>
      <c r="J75" s="117">
        <v>356</v>
      </c>
      <c r="K75" s="97"/>
      <c r="L75" s="130">
        <v>698943</v>
      </c>
      <c r="M75" s="5"/>
      <c r="N75" s="5"/>
      <c r="O75" s="74"/>
      <c r="P75" s="75"/>
      <c r="Q75" s="3"/>
      <c r="R75" s="58"/>
      <c r="S75" s="58"/>
      <c r="T75" s="58"/>
      <c r="U75" s="58"/>
      <c r="V75" s="61"/>
      <c r="W75" s="61"/>
      <c r="X75" s="61"/>
      <c r="Y75" s="47"/>
      <c r="Z75" s="47"/>
      <c r="AA75" s="47"/>
      <c r="AB75" s="47"/>
    </row>
    <row r="76" spans="1:28">
      <c r="K76" s="20"/>
      <c r="P76" s="3"/>
      <c r="Q76" s="3"/>
      <c r="R76" s="58"/>
      <c r="S76" s="58"/>
      <c r="T76" s="58"/>
      <c r="U76" s="58"/>
      <c r="V76" s="61"/>
      <c r="W76" s="61"/>
      <c r="X76" s="61"/>
      <c r="Y76" s="47"/>
      <c r="Z76" s="47"/>
      <c r="AA76" s="47"/>
      <c r="AB76" s="47"/>
    </row>
    <row r="77" spans="1:28" ht="16.5">
      <c r="B77" s="32" t="s">
        <v>19</v>
      </c>
      <c r="C77" s="13"/>
      <c r="D77" s="7">
        <f>SUM(D68:D75)</f>
        <v>1148888</v>
      </c>
      <c r="E77" s="7">
        <f>SUM(E68:E75)</f>
        <v>1331980.7</v>
      </c>
      <c r="F77" s="76">
        <f>SUM(F68:F75)</f>
        <v>1526</v>
      </c>
      <c r="G77" s="7"/>
      <c r="H77" s="7">
        <f t="shared" ref="H77:I77" si="0">SUM(H68:H75)</f>
        <v>2975472.59</v>
      </c>
      <c r="I77" s="7">
        <f t="shared" si="0"/>
        <v>2959259.81</v>
      </c>
      <c r="J77" s="76">
        <f>SUM(J68:J75)</f>
        <v>2868</v>
      </c>
      <c r="K77" s="7"/>
      <c r="L77" s="7">
        <f>SUM(L68:L75)</f>
        <v>6906265.0999999996</v>
      </c>
      <c r="P77" s="3"/>
      <c r="Q77" s="3"/>
      <c r="R77" s="58"/>
      <c r="S77" s="58"/>
      <c r="T77" s="58"/>
      <c r="U77" s="58"/>
      <c r="V77" s="61"/>
      <c r="W77" s="61"/>
      <c r="X77" s="61"/>
      <c r="Y77" s="47"/>
      <c r="Z77" s="47"/>
      <c r="AA77" s="47"/>
      <c r="AB77" s="47"/>
    </row>
  </sheetData>
  <mergeCells count="3">
    <mergeCell ref="A1:N1"/>
    <mergeCell ref="A4:N4"/>
    <mergeCell ref="A2:N2"/>
  </mergeCells>
  <phoneticPr fontId="0" type="noConversion"/>
  <pageMargins left="0.3" right="0.27" top="0.83" bottom="0.48" header="0.5" footer="0.28000000000000003"/>
  <pageSetup scale="70" orientation="landscape" r:id="rId1"/>
  <headerFooter alignWithMargins="0">
    <oddFooter>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117080EC7F984FB31AAEB0DFA8F7A3" ma:contentTypeVersion="2" ma:contentTypeDescription="Create a new document." ma:contentTypeScope="" ma:versionID="3ce30d157fb3420cfa24d826abc8d76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9abfe3f26f379ab2a533ed41fa8c29f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F41386-406B-4704-822D-BCC1AC690C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0025FE-8D1B-4152-882F-B0DDE2DC4012}"/>
</file>

<file path=customXml/itemProps3.xml><?xml version="1.0" encoding="utf-8"?>
<ds:datastoreItem xmlns:ds="http://schemas.openxmlformats.org/officeDocument/2006/customXml" ds:itemID="{90594DEF-7FC1-43C0-AEBE-79AB0B44CC8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CPII &amp; AS</vt:lpstr>
      <vt:lpstr>CPII &amp; AS Active</vt:lpstr>
      <vt:lpstr>CPII &amp; AS Retirees</vt:lpstr>
      <vt:lpstr>'CPII &amp; AS'!Print_Area</vt:lpstr>
      <vt:lpstr>'CPII &amp; AS Active'!Print_Area</vt:lpstr>
      <vt:lpstr>'CPII &amp; AS Retirees'!Print_Area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 Billings</dc:creator>
  <cp:lastModifiedBy>Rachel Juel</cp:lastModifiedBy>
  <cp:lastPrinted>2019-11-06T15:57:55Z</cp:lastPrinted>
  <dcterms:created xsi:type="dcterms:W3CDTF">1998-07-20T12:18:55Z</dcterms:created>
  <dcterms:modified xsi:type="dcterms:W3CDTF">2023-10-25T17:27:42Z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599526-06ca-49cc-9fa9-5307800a949a_Enabled">
    <vt:lpwstr>true</vt:lpwstr>
  </property>
  <property fmtid="{D5CDD505-2E9C-101B-9397-08002B2CF9AE}" pid="3" name="MSIP_Label_67599526-06ca-49cc-9fa9-5307800a949a_SetDate">
    <vt:lpwstr>2021-04-22T12:49:02Z</vt:lpwstr>
  </property>
  <property fmtid="{D5CDD505-2E9C-101B-9397-08002B2CF9AE}" pid="4" name="MSIP_Label_67599526-06ca-49cc-9fa9-5307800a949a_Method">
    <vt:lpwstr>Standard</vt:lpwstr>
  </property>
  <property fmtid="{D5CDD505-2E9C-101B-9397-08002B2CF9AE}" pid="5" name="MSIP_Label_67599526-06ca-49cc-9fa9-5307800a949a_Name">
    <vt:lpwstr>67599526-06ca-49cc-9fa9-5307800a949a</vt:lpwstr>
  </property>
  <property fmtid="{D5CDD505-2E9C-101B-9397-08002B2CF9AE}" pid="6" name="MSIP_Label_67599526-06ca-49cc-9fa9-5307800a949a_SiteId">
    <vt:lpwstr>fabb61b8-3afe-4e75-b934-a47f782b8cd7</vt:lpwstr>
  </property>
  <property fmtid="{D5CDD505-2E9C-101B-9397-08002B2CF9AE}" pid="7" name="MSIP_Label_67599526-06ca-49cc-9fa9-5307800a949a_ActionId">
    <vt:lpwstr>95bb7bb4-8887-4019-b9eb-5aa430d9a9fe</vt:lpwstr>
  </property>
  <property fmtid="{D5CDD505-2E9C-101B-9397-08002B2CF9AE}" pid="8" name="MSIP_Label_67599526-06ca-49cc-9fa9-5307800a949a_ContentBits">
    <vt:lpwstr>0</vt:lpwstr>
  </property>
  <property fmtid="{D5CDD505-2E9C-101B-9397-08002B2CF9AE}" pid="9" name="MSIP_Label_9043f10a-881e-4653-a55e-02ca2cc829dc_Enabled">
    <vt:lpwstr>true</vt:lpwstr>
  </property>
  <property fmtid="{D5CDD505-2E9C-101B-9397-08002B2CF9AE}" pid="10" name="MSIP_Label_9043f10a-881e-4653-a55e-02ca2cc829dc_SetDate">
    <vt:lpwstr>2023-10-09T19:06:09Z</vt:lpwstr>
  </property>
  <property fmtid="{D5CDD505-2E9C-101B-9397-08002B2CF9AE}" pid="11" name="MSIP_Label_9043f10a-881e-4653-a55e-02ca2cc829dc_Method">
    <vt:lpwstr>Standard</vt:lpwstr>
  </property>
  <property fmtid="{D5CDD505-2E9C-101B-9397-08002B2CF9AE}" pid="12" name="MSIP_Label_9043f10a-881e-4653-a55e-02ca2cc829dc_Name">
    <vt:lpwstr>ADC_class_200</vt:lpwstr>
  </property>
  <property fmtid="{D5CDD505-2E9C-101B-9397-08002B2CF9AE}" pid="13" name="MSIP_Label_9043f10a-881e-4653-a55e-02ca2cc829dc_SiteId">
    <vt:lpwstr>94cfddbc-0627-494a-ad7a-29aea3aea832</vt:lpwstr>
  </property>
  <property fmtid="{D5CDD505-2E9C-101B-9397-08002B2CF9AE}" pid="14" name="MSIP_Label_9043f10a-881e-4653-a55e-02ca2cc829dc_ActionId">
    <vt:lpwstr>86470de1-d442-4cd8-af44-c4a40c312c3f</vt:lpwstr>
  </property>
  <property fmtid="{D5CDD505-2E9C-101B-9397-08002B2CF9AE}" pid="15" name="MSIP_Label_9043f10a-881e-4653-a55e-02ca2cc829dc_ContentBits">
    <vt:lpwstr>0</vt:lpwstr>
  </property>
  <property fmtid="{D5CDD505-2E9C-101B-9397-08002B2CF9AE}" pid="16" name="ContentTypeId">
    <vt:lpwstr>0x01010044117080EC7F984FB31AAEB0DFA8F7A3</vt:lpwstr>
  </property>
</Properties>
</file>