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curement Management\WORKAREA\Adam\ITB\B210045ANB Plant Demolitions - Waterway Estates WTP and FMB WWTP (Select Equipment)\3 - FINAL POSTED Solicitation Docs\"/>
    </mc:Choice>
  </mc:AlternateContent>
  <bookViews>
    <workbookView xWindow="0" yWindow="0" windowWidth="23040" windowHeight="9192" tabRatio="601" firstSheet="1" activeTab="1"/>
  </bookViews>
  <sheets>
    <sheet name="BID-PROPOSAL FORM San Carlos" sheetId="6" r:id="rId1"/>
    <sheet name="BID-PROPOSAL FORM FMB &amp; WWE" sheetId="4" r:id="rId2"/>
    <sheet name="OPC" sheetId="5" state="hidden" r:id="rId3"/>
  </sheets>
  <definedNames>
    <definedName name="_xlnm.Print_Area" localSheetId="1">'BID-PROPOSAL FORM FMB &amp; WWE'!$A$1:$F$55</definedName>
    <definedName name="_xlnm.Print_Area" localSheetId="0">'BID-PROPOSAL FORM San Carlos'!$A$1:$F$46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1" i="4" l="1"/>
  <c r="F50" i="4"/>
  <c r="F36" i="4" l="1"/>
  <c r="F35" i="4"/>
  <c r="F34" i="4"/>
  <c r="F33" i="4"/>
  <c r="F32" i="4"/>
  <c r="F31" i="4"/>
  <c r="F30" i="4"/>
  <c r="F39" i="4"/>
  <c r="F40" i="4"/>
  <c r="F27" i="4"/>
  <c r="F26" i="4"/>
  <c r="F25" i="4"/>
  <c r="F24" i="4"/>
  <c r="F23" i="4"/>
  <c r="F22" i="4"/>
  <c r="F21" i="4"/>
  <c r="F24" i="6"/>
  <c r="F23" i="6"/>
  <c r="F22" i="6"/>
  <c r="F21" i="6"/>
  <c r="F26" i="6"/>
  <c r="F38" i="6" l="1"/>
  <c r="F37" i="6"/>
  <c r="F36" i="6"/>
  <c r="F35" i="6"/>
  <c r="F34" i="6"/>
  <c r="F33" i="6"/>
  <c r="F32" i="6"/>
  <c r="F31" i="6"/>
  <c r="F25" i="6"/>
  <c r="F20" i="6"/>
  <c r="F27" i="6" l="1"/>
  <c r="F39" i="6"/>
  <c r="F29" i="4"/>
  <c r="F42" i="6" l="1"/>
  <c r="F43" i="6" s="1"/>
  <c r="F28" i="6"/>
  <c r="E19" i="5"/>
  <c r="F7" i="5" l="1"/>
  <c r="F3" i="5" l="1"/>
  <c r="F4" i="5"/>
  <c r="F54" i="5"/>
  <c r="F53" i="5"/>
  <c r="F52" i="5"/>
  <c r="F51" i="5"/>
  <c r="F50" i="5"/>
  <c r="F45" i="5"/>
  <c r="F44" i="5"/>
  <c r="F46" i="5" l="1"/>
  <c r="F60" i="5" s="1"/>
  <c r="F55" i="5"/>
  <c r="F61" i="5" s="1"/>
  <c r="F39" i="5"/>
  <c r="F38" i="5"/>
  <c r="F37" i="5"/>
  <c r="F36" i="5"/>
  <c r="F35" i="5"/>
  <c r="F34" i="5"/>
  <c r="F33" i="5"/>
  <c r="F32" i="5"/>
  <c r="F31" i="5"/>
  <c r="F30" i="5"/>
  <c r="F29" i="5"/>
  <c r="F28" i="5"/>
  <c r="F26" i="5"/>
  <c r="F25" i="5"/>
  <c r="F24" i="5"/>
  <c r="F23" i="5"/>
  <c r="F22" i="5"/>
  <c r="F20" i="5"/>
  <c r="F19" i="5"/>
  <c r="F17" i="5"/>
  <c r="F16" i="5"/>
  <c r="F15" i="5"/>
  <c r="F14" i="5"/>
  <c r="F13" i="5"/>
  <c r="F12" i="5"/>
  <c r="F58" i="5"/>
  <c r="F6" i="5"/>
  <c r="F5" i="5"/>
  <c r="F40" i="5" l="1"/>
  <c r="F59" i="5" s="1"/>
  <c r="F62" i="5" s="1"/>
  <c r="F20" i="4" l="1"/>
  <c r="F41" i="4" l="1"/>
  <c r="F42" i="4"/>
  <c r="F43" i="4"/>
  <c r="F44" i="4"/>
  <c r="F45" i="4"/>
  <c r="F46" i="4"/>
  <c r="F52" i="4" l="1"/>
  <c r="F47" i="4"/>
</calcChain>
</file>

<file path=xl/sharedStrings.xml><?xml version="1.0" encoding="utf-8"?>
<sst xmlns="http://schemas.openxmlformats.org/spreadsheetml/2006/main" count="237" uniqueCount="99">
  <si>
    <t>COMPANY NAME:</t>
  </si>
  <si>
    <t>SOLICITATION:</t>
  </si>
  <si>
    <t>Item</t>
  </si>
  <si>
    <t>Description</t>
  </si>
  <si>
    <t>Unit Price</t>
  </si>
  <si>
    <t>PROJECT TOTAL</t>
  </si>
  <si>
    <t>BID SUMMARY</t>
  </si>
  <si>
    <t>**Quantities are not guaranteed.  Final payment will be based on actual quantities.</t>
  </si>
  <si>
    <t>(Use Words to Write Total)</t>
  </si>
  <si>
    <t>SECTION TITLE</t>
  </si>
  <si>
    <t>Estimated
Quantity</t>
  </si>
  <si>
    <t>SUBTOTAL:  SECTION TITLE</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</si>
  <si>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</si>
  <si>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</si>
  <si>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</si>
  <si>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</si>
  <si>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</si>
  <si>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</si>
  <si>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a</t>
  </si>
  <si>
    <t>b</t>
  </si>
  <si>
    <t>c</t>
  </si>
  <si>
    <t>d</t>
  </si>
  <si>
    <t>e</t>
  </si>
  <si>
    <t>f</t>
  </si>
  <si>
    <t>Mobilization</t>
  </si>
  <si>
    <t>Maintenance of Traffic</t>
  </si>
  <si>
    <t>Record Drawings</t>
  </si>
  <si>
    <t>30" FM - PVC C900 DR18</t>
  </si>
  <si>
    <t>24" FM - PVC C900 DR18</t>
  </si>
  <si>
    <t>20" FM - PVC C900 DR18</t>
  </si>
  <si>
    <t>6" FM - PVC C900 DR18</t>
  </si>
  <si>
    <t>4" FM - PVC C900 DR18</t>
  </si>
  <si>
    <t>2" FM - POLYTUBE</t>
  </si>
  <si>
    <t>24" Plug Valve</t>
  </si>
  <si>
    <t>20" Plug Valve</t>
  </si>
  <si>
    <t>6" Plug Valve</t>
  </si>
  <si>
    <t>4" Plug Valve</t>
  </si>
  <si>
    <t>24" Tapping Sleeve and Valve</t>
  </si>
  <si>
    <t>Restoration of Sidewalk</t>
  </si>
  <si>
    <t>Restoration of Roadway (Within Public ROW - Milled and Overlayed 25' each side of pipe)</t>
  </si>
  <si>
    <t>Trench Restoration (Within Public ROW)</t>
  </si>
  <si>
    <t>Furnish and Install Curb &amp; Gutter</t>
  </si>
  <si>
    <t>LS</t>
  </si>
  <si>
    <t>LF</t>
  </si>
  <si>
    <t>EA</t>
  </si>
  <si>
    <t>SY</t>
  </si>
  <si>
    <t>Performance and Payment Bond Premiums and Insurance</t>
  </si>
  <si>
    <t>Furnish and Install Force Main Pipelines</t>
  </si>
  <si>
    <t>Furnish and Install Valves and Boxes</t>
  </si>
  <si>
    <t>Furnish and Install Force Main Interconnections</t>
  </si>
  <si>
    <t>Remove and Replace Driveway</t>
  </si>
  <si>
    <t>24" FM - HDPE DR11 across Summerlin Road</t>
  </si>
  <si>
    <t>Furnish and Install 4" Air Release Valves</t>
  </si>
  <si>
    <t>4" FM (Carrier) with 10" HDPE Casing across Pine Ridge Road</t>
  </si>
  <si>
    <t>Flowable Fill</t>
  </si>
  <si>
    <t>Roadway Striping</t>
  </si>
  <si>
    <t>Sanitary Sewer System</t>
  </si>
  <si>
    <t xml:space="preserve">Subtotal: </t>
  </si>
  <si>
    <t>Restoration</t>
  </si>
  <si>
    <t xml:space="preserve">TOTAL:  </t>
  </si>
  <si>
    <t>General</t>
  </si>
  <si>
    <t>Potholing</t>
  </si>
  <si>
    <t xml:space="preserve">Grout and Abandon Pipe </t>
  </si>
  <si>
    <t>Root Barrier</t>
  </si>
  <si>
    <t>Drainage</t>
  </si>
  <si>
    <t>General Subtotal:</t>
  </si>
  <si>
    <t>Sanitary Sewer System Subtotal:</t>
  </si>
  <si>
    <t>Drainage Subtotal:</t>
  </si>
  <si>
    <t>Restoration Subtotal:</t>
  </si>
  <si>
    <t xml:space="preserve">Furnish and Install Horizontal Directional Drills </t>
  </si>
  <si>
    <t>36" Force Main Interconnection</t>
  </si>
  <si>
    <t>20" Force Main Interconnection</t>
  </si>
  <si>
    <t>6" Force Main Interconnection</t>
  </si>
  <si>
    <t>4" Force Main Interconnection</t>
  </si>
  <si>
    <t>2" Force Main Interconnection</t>
  </si>
  <si>
    <t xml:space="preserve">WWTP Force Main Restraint </t>
  </si>
  <si>
    <t>FPL Pole Hold Coordination</t>
  </si>
  <si>
    <t>Remove and Replace Storm Drain</t>
  </si>
  <si>
    <t>WATERWAY ESTATES WATER TREATMENT PLANT (WWE WTP)</t>
  </si>
  <si>
    <t>Mobilization/Demobilization WWE WTP Site</t>
  </si>
  <si>
    <t>Construction and Demolition at WWE WTP Site</t>
  </si>
  <si>
    <t>Mobilization/Demobilization FMB WWTP Site</t>
  </si>
  <si>
    <t>FORT MYERS BEACH WASTEWATER TREATMENT PLANT (FMB WWTP)</t>
  </si>
  <si>
    <t>Construction and Demolition at FMB WWTP Site</t>
  </si>
  <si>
    <t>SAN CARLOS WASTEWATER TREATMENT PLANT (SC WWTP)</t>
  </si>
  <si>
    <t>Mobilization/Demobilization SC WWTP Site</t>
  </si>
  <si>
    <t>Construction and Demolition at SC WWTP Site</t>
  </si>
  <si>
    <t>WWE WTP Subtotal:</t>
  </si>
  <si>
    <t>FMB WWTP Subtotal:</t>
  </si>
  <si>
    <t>SC WWTP Subtotal:</t>
  </si>
  <si>
    <t>PLANT DEMOLITIONS AT: SAN CARLOS WWTP</t>
  </si>
  <si>
    <t>PLANT DEMOLITIONS AT: WATERWAY ESTATES WTP AND FORT MYERS BEACH WWTP</t>
  </si>
  <si>
    <t>Bonds &amp; Insurance</t>
  </si>
  <si>
    <t>Erosion Control and Maintenance</t>
  </si>
  <si>
    <t>CY</t>
  </si>
  <si>
    <t>Insertion Valves (All Sizes)</t>
  </si>
  <si>
    <t>Site Restoration</t>
  </si>
  <si>
    <t>As-Built / As-Demolished Record Plans</t>
  </si>
  <si>
    <t>B210045ANB Plant Demolitions - Waterway Estates WTP and FMB WWTP (Select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</si>
</sst>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0.000"/>
  </numFmts>
  <fonts count="28">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b/>
      <i/>
      <sz val="12"/>
      <color theme="1"/>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FFFF99"/>
        <bgColor indexed="64"/>
      </patternFill>
    </fill>
    <fill>
      <patternFill patternType="solid">
        <fgColor theme="0" tint="-0.249977111117893"/>
        <bgColor indexed="64"/>
      </patternFill>
    </fill>
    <fill>
      <patternFill patternType="solid">
        <fgColor rgb="FFFF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5" fillId="0" borderId="0"/>
    <xf numFmtId="0" fontId="5" fillId="0" borderId="0"/>
    <xf numFmtId="0" fontId="1" fillId="0" borderId="0"/>
  </cellStyleXfs>
  <cellXfs count="198">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2" fillId="0" borderId="1" xfId="0" applyFont="1" applyBorder="1" applyAlignment="1">
      <alignment horizontal="left" vertical="center"/>
    </xf>
    <xf numFmtId="0" fontId="12" fillId="0" borderId="1" xfId="0" applyFont="1" applyBorder="1" applyAlignment="1">
      <alignment horizontal="center" vertical="center"/>
    </xf>
    <xf numFmtId="165" fontId="12" fillId="0" borderId="1" xfId="2" applyNumberFormat="1" applyFont="1" applyBorder="1" applyAlignment="1">
      <alignment horizontal="right" vertical="center"/>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165" fontId="12" fillId="0" borderId="1" xfId="0" applyNumberFormat="1" applyFont="1" applyBorder="1" applyAlignment="1">
      <alignment horizontal="right" vertical="center"/>
    </xf>
    <xf numFmtId="0" fontId="5" fillId="0" borderId="0" xfId="0" applyFont="1" applyAlignment="1">
      <alignment horizontal="left" vertical="top" wrapText="1"/>
    </xf>
    <xf numFmtId="0" fontId="14" fillId="0" borderId="0" xfId="0" applyFont="1"/>
    <xf numFmtId="0" fontId="15" fillId="0" borderId="0" xfId="0" applyFont="1"/>
    <xf numFmtId="0" fontId="0" fillId="0" borderId="7" xfId="0" applyBorder="1"/>
    <xf numFmtId="0" fontId="0" fillId="0" borderId="10" xfId="0" applyBorder="1"/>
    <xf numFmtId="44" fontId="5" fillId="0" borderId="11" xfId="0" applyNumberFormat="1" applyFont="1" applyBorder="1" applyAlignment="1">
      <alignment horizontal="center" wrapText="1"/>
    </xf>
    <xf numFmtId="44" fontId="5" fillId="0" borderId="11" xfId="0" applyNumberFormat="1" applyFont="1" applyBorder="1" applyAlignment="1">
      <alignment horizontal="center" vertical="center"/>
    </xf>
    <xf numFmtId="0" fontId="6" fillId="0" borderId="10" xfId="0" applyFont="1" applyBorder="1"/>
    <xf numFmtId="0" fontId="5" fillId="0" borderId="11" xfId="0" applyFont="1" applyBorder="1" applyAlignment="1">
      <alignment horizontal="left" vertical="top" wrapText="1"/>
    </xf>
    <xf numFmtId="44" fontId="20"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Font="1" applyBorder="1" applyAlignment="1">
      <alignment horizontal="left" vertical="center"/>
    </xf>
    <xf numFmtId="0" fontId="19" fillId="6" borderId="12" xfId="0" applyFont="1" applyFill="1" applyBorder="1" applyAlignment="1">
      <alignment horizontal="center" vertical="center"/>
    </xf>
    <xf numFmtId="44" fontId="19" fillId="6" borderId="1" xfId="0" applyNumberFormat="1" applyFont="1" applyFill="1" applyBorder="1" applyAlignment="1">
      <alignment horizontal="center" vertical="center" wrapText="1"/>
    </xf>
    <xf numFmtId="0" fontId="20" fillId="0" borderId="2" xfId="0" applyFont="1" applyBorder="1" applyAlignment="1" applyProtection="1">
      <alignment horizontal="left" vertical="center"/>
      <protection locked="0"/>
    </xf>
    <xf numFmtId="44" fontId="20" fillId="0" borderId="1" xfId="0" applyNumberFormat="1" applyFont="1" applyBorder="1" applyAlignment="1">
      <alignment horizontal="right" vertical="center"/>
    </xf>
    <xf numFmtId="164" fontId="13" fillId="2" borderId="1" xfId="0" applyNumberFormat="1" applyFont="1" applyFill="1" applyBorder="1" applyAlignment="1">
      <alignment vertical="center" wrapText="1"/>
    </xf>
    <xf numFmtId="44" fontId="21" fillId="8" borderId="1" xfId="0" applyNumberFormat="1" applyFont="1" applyFill="1" applyBorder="1" applyAlignment="1">
      <alignment horizontal="center" vertical="center" wrapText="1"/>
    </xf>
    <xf numFmtId="0" fontId="16" fillId="4" borderId="12" xfId="0" applyFont="1" applyFill="1" applyBorder="1" applyAlignment="1">
      <alignment vertical="center"/>
    </xf>
    <xf numFmtId="0" fontId="17" fillId="4" borderId="12" xfId="0" applyFont="1" applyFill="1" applyBorder="1" applyAlignment="1">
      <alignment vertical="center"/>
    </xf>
    <xf numFmtId="49" fontId="13" fillId="3" borderId="14" xfId="0" applyNumberFormat="1" applyFont="1" applyFill="1" applyBorder="1" applyAlignment="1">
      <alignment vertical="center"/>
    </xf>
    <xf numFmtId="49" fontId="13" fillId="3" borderId="1" xfId="0" applyNumberFormat="1" applyFont="1" applyFill="1" applyBorder="1" applyAlignment="1">
      <alignment vertical="center"/>
    </xf>
    <xf numFmtId="0" fontId="0" fillId="0" borderId="0" xfId="0" applyAlignment="1">
      <alignment wrapText="1"/>
    </xf>
    <xf numFmtId="0" fontId="0" fillId="0" borderId="0" xfId="0" applyAlignment="1">
      <alignment horizontal="right"/>
    </xf>
    <xf numFmtId="44" fontId="0" fillId="0" borderId="0" xfId="0" applyNumberFormat="1" applyAlignment="1">
      <alignment horizontal="right"/>
    </xf>
    <xf numFmtId="44" fontId="6" fillId="9" borderId="0" xfId="0" applyNumberFormat="1" applyFont="1" applyFill="1" applyAlignment="1">
      <alignment horizontal="right"/>
    </xf>
    <xf numFmtId="44" fontId="0" fillId="9" borderId="0" xfId="0" applyNumberFormat="1" applyFill="1" applyAlignment="1">
      <alignment horizontal="right"/>
    </xf>
    <xf numFmtId="0" fontId="0" fillId="9" borderId="0" xfId="0" applyFill="1"/>
    <xf numFmtId="0" fontId="0" fillId="0" borderId="1" xfId="0" applyBorder="1" applyAlignment="1">
      <alignment horizontal="center"/>
    </xf>
    <xf numFmtId="0" fontId="0" fillId="0" borderId="1" xfId="0" applyBorder="1" applyAlignment="1">
      <alignment wrapText="1"/>
    </xf>
    <xf numFmtId="164" fontId="0" fillId="0" borderId="1" xfId="0" applyNumberFormat="1" applyBorder="1" applyAlignment="1">
      <alignment horizontal="center"/>
    </xf>
    <xf numFmtId="44" fontId="0" fillId="0" borderId="1" xfId="0" applyNumberFormat="1" applyBorder="1" applyAlignment="1">
      <alignment horizontal="right"/>
    </xf>
    <xf numFmtId="0" fontId="10" fillId="6" borderId="1" xfId="0" applyFont="1" applyFill="1" applyBorder="1" applyAlignment="1">
      <alignment horizontal="center" vertical="center" wrapText="1"/>
    </xf>
    <xf numFmtId="0" fontId="10" fillId="6" borderId="1" xfId="0" applyFont="1" applyFill="1" applyBorder="1" applyAlignment="1">
      <alignment vertical="center" wrapText="1"/>
    </xf>
    <xf numFmtId="44" fontId="10" fillId="6" borderId="1" xfId="0" applyNumberFormat="1" applyFont="1" applyFill="1" applyBorder="1" applyAlignment="1">
      <alignment horizontal="center" vertical="center" wrapText="1"/>
    </xf>
    <xf numFmtId="44" fontId="6" fillId="6" borderId="0" xfId="0" applyNumberFormat="1" applyFont="1" applyFill="1" applyBorder="1" applyAlignment="1">
      <alignment horizontal="right"/>
    </xf>
    <xf numFmtId="44" fontId="0" fillId="6" borderId="0" xfId="0" applyNumberFormat="1" applyFill="1" applyBorder="1" applyAlignment="1">
      <alignment horizontal="right"/>
    </xf>
    <xf numFmtId="3" fontId="0" fillId="0" borderId="1" xfId="0" applyNumberFormat="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xf>
    <xf numFmtId="1" fontId="6" fillId="0" borderId="1" xfId="0" applyNumberFormat="1" applyFont="1" applyBorder="1" applyAlignment="1">
      <alignment horizontal="center"/>
    </xf>
    <xf numFmtId="0" fontId="0" fillId="0" borderId="1" xfId="0" applyBorder="1" applyAlignment="1">
      <alignment horizontal="left" indent="3"/>
    </xf>
    <xf numFmtId="1" fontId="0" fillId="0" borderId="1" xfId="0" applyNumberFormat="1" applyBorder="1" applyAlignment="1">
      <alignment horizontal="left" indent="3"/>
    </xf>
    <xf numFmtId="0" fontId="0" fillId="14" borderId="1" xfId="0" applyFill="1" applyBorder="1" applyAlignment="1">
      <alignment horizontal="center"/>
    </xf>
    <xf numFmtId="165" fontId="0" fillId="14" borderId="1" xfId="0" applyNumberFormat="1" applyFill="1" applyBorder="1" applyAlignment="1">
      <alignment horizontal="center"/>
    </xf>
    <xf numFmtId="164" fontId="0" fillId="14" borderId="1" xfId="0" applyNumberFormat="1" applyFill="1" applyBorder="1" applyAlignment="1">
      <alignment horizontal="center"/>
    </xf>
    <xf numFmtId="44" fontId="0" fillId="14" borderId="1" xfId="0" applyNumberFormat="1" applyFill="1" applyBorder="1" applyAlignment="1">
      <alignment horizontal="right"/>
    </xf>
    <xf numFmtId="3" fontId="0" fillId="14" borderId="1" xfId="0" applyNumberFormat="1" applyFill="1" applyBorder="1" applyAlignment="1">
      <alignment horizontal="center"/>
    </xf>
    <xf numFmtId="0" fontId="2" fillId="0" borderId="0" xfId="0" applyFont="1"/>
    <xf numFmtId="44" fontId="6" fillId="0" borderId="1" xfId="0" applyNumberFormat="1" applyFont="1" applyBorder="1" applyAlignment="1">
      <alignment horizontal="right"/>
    </xf>
    <xf numFmtId="44" fontId="0" fillId="0" borderId="0" xfId="0" applyNumberFormat="1"/>
    <xf numFmtId="164" fontId="0" fillId="0" borderId="0" xfId="0" applyNumberFormat="1"/>
    <xf numFmtId="44" fontId="27" fillId="8" borderId="1" xfId="0" applyNumberFormat="1" applyFont="1" applyFill="1" applyBorder="1" applyAlignment="1">
      <alignment horizontal="center" vertical="center" wrapText="1"/>
    </xf>
    <xf numFmtId="164" fontId="4" fillId="2" borderId="1" xfId="0" applyNumberFormat="1" applyFont="1" applyFill="1" applyBorder="1" applyAlignment="1">
      <alignment vertical="center" wrapText="1"/>
    </xf>
    <xf numFmtId="165" fontId="12" fillId="15" borderId="1" xfId="0" applyNumberFormat="1" applyFont="1" applyFill="1" applyBorder="1" applyAlignment="1">
      <alignment horizontal="right" vertical="center"/>
    </xf>
    <xf numFmtId="165" fontId="12" fillId="0" borderId="1" xfId="0" applyNumberFormat="1" applyFont="1" applyFill="1" applyBorder="1" applyAlignment="1">
      <alignment horizontal="right" vertical="center"/>
    </xf>
    <xf numFmtId="0" fontId="5" fillId="0" borderId="0" xfId="0" applyFont="1" applyBorder="1" applyAlignment="1">
      <alignment horizontal="left" vertical="top" wrapText="1"/>
    </xf>
    <xf numFmtId="0" fontId="16" fillId="4" borderId="18" xfId="0" applyFont="1" applyFill="1" applyBorder="1" applyAlignment="1">
      <alignment vertical="center"/>
    </xf>
    <xf numFmtId="0" fontId="17" fillId="4" borderId="19" xfId="0" applyFont="1" applyFill="1" applyBorder="1" applyAlignment="1">
      <alignment vertical="center"/>
    </xf>
    <xf numFmtId="0" fontId="19" fillId="6" borderId="18" xfId="0" applyFont="1" applyFill="1" applyBorder="1" applyAlignment="1">
      <alignment horizontal="center" vertical="center"/>
    </xf>
    <xf numFmtId="44" fontId="19" fillId="6" borderId="20" xfId="0" applyNumberFormat="1" applyFont="1" applyFill="1" applyBorder="1" applyAlignment="1">
      <alignment horizontal="center" vertical="center" wrapText="1"/>
    </xf>
    <xf numFmtId="0" fontId="12" fillId="0" borderId="21" xfId="0" applyFont="1" applyBorder="1" applyAlignment="1">
      <alignment horizontal="center" vertical="center"/>
    </xf>
    <xf numFmtId="44" fontId="12" fillId="0" borderId="20" xfId="0" applyNumberFormat="1" applyFont="1" applyBorder="1" applyAlignment="1">
      <alignment horizontal="right" vertical="center"/>
    </xf>
    <xf numFmtId="0" fontId="12" fillId="0" borderId="22" xfId="0" applyFont="1" applyBorder="1" applyAlignment="1">
      <alignment horizontal="center" vertical="center"/>
    </xf>
    <xf numFmtId="0" fontId="20" fillId="0" borderId="23" xfId="0" applyFont="1" applyBorder="1" applyAlignment="1" applyProtection="1">
      <alignment horizontal="left" vertical="center"/>
      <protection locked="0"/>
    </xf>
    <xf numFmtId="0" fontId="12" fillId="0" borderId="24" xfId="0" applyFont="1" applyBorder="1" applyAlignment="1">
      <alignment horizontal="center" vertical="center"/>
    </xf>
    <xf numFmtId="165" fontId="12" fillId="0" borderId="24" xfId="0" applyNumberFormat="1" applyFont="1" applyBorder="1" applyAlignment="1">
      <alignment horizontal="right" vertical="center"/>
    </xf>
    <xf numFmtId="44" fontId="12" fillId="0" borderId="24" xfId="0" applyNumberFormat="1" applyFont="1" applyBorder="1" applyAlignment="1">
      <alignment horizontal="right" vertical="center"/>
    </xf>
    <xf numFmtId="44" fontId="12" fillId="0" borderId="25" xfId="0" applyNumberFormat="1" applyFont="1" applyBorder="1" applyAlignment="1">
      <alignment horizontal="right" vertical="center"/>
    </xf>
    <xf numFmtId="0" fontId="0" fillId="0" borderId="26" xfId="0" applyBorder="1"/>
    <xf numFmtId="0" fontId="0" fillId="0" borderId="29" xfId="0" applyBorder="1"/>
    <xf numFmtId="0" fontId="7" fillId="0" borderId="0" xfId="0" applyFont="1" applyBorder="1" applyAlignment="1">
      <alignment horizontal="center" wrapText="1"/>
    </xf>
    <xf numFmtId="44" fontId="7" fillId="0" borderId="0" xfId="0" applyNumberFormat="1" applyFont="1" applyBorder="1" applyAlignment="1">
      <alignment horizontal="center" wrapText="1"/>
    </xf>
    <xf numFmtId="44" fontId="5" fillId="0" borderId="30" xfId="0" applyNumberFormat="1" applyFont="1" applyBorder="1" applyAlignment="1">
      <alignment horizontal="center" wrapText="1"/>
    </xf>
    <xf numFmtId="0" fontId="0" fillId="0" borderId="0" xfId="0" applyBorder="1"/>
    <xf numFmtId="0" fontId="0" fillId="0" borderId="0" xfId="0" applyBorder="1" applyAlignment="1">
      <alignment horizontal="center"/>
    </xf>
    <xf numFmtId="44" fontId="0" fillId="0" borderId="0" xfId="0" applyNumberFormat="1" applyBorder="1" applyAlignment="1">
      <alignment horizontal="center" vertical="center"/>
    </xf>
    <xf numFmtId="44" fontId="5" fillId="0" borderId="30" xfId="0" applyNumberFormat="1" applyFont="1" applyBorder="1" applyAlignment="1">
      <alignment horizontal="center" vertical="center"/>
    </xf>
    <xf numFmtId="0" fontId="6" fillId="0" borderId="29" xfId="0" applyFont="1" applyBorder="1"/>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12" fillId="0" borderId="21" xfId="0" applyFont="1" applyBorder="1" applyAlignment="1">
      <alignment horizontal="left" vertical="center"/>
    </xf>
    <xf numFmtId="44" fontId="20" fillId="3" borderId="20" xfId="0" applyNumberFormat="1" applyFont="1" applyFill="1" applyBorder="1" applyAlignment="1">
      <alignment horizontal="right" vertical="center"/>
    </xf>
    <xf numFmtId="0" fontId="2" fillId="7" borderId="21" xfId="0" applyFont="1" applyFill="1" applyBorder="1" applyAlignment="1">
      <alignment horizontal="center" vertical="center" wrapText="1"/>
    </xf>
    <xf numFmtId="164" fontId="2" fillId="7" borderId="20" xfId="0" applyNumberFormat="1" applyFont="1" applyFill="1" applyBorder="1" applyAlignment="1">
      <alignment horizontal="center" vertical="center" wrapText="1"/>
    </xf>
    <xf numFmtId="44" fontId="21" fillId="8" borderId="20" xfId="0" applyNumberFormat="1" applyFont="1" applyFill="1" applyBorder="1" applyAlignment="1">
      <alignment horizontal="center" vertical="center" wrapText="1"/>
    </xf>
    <xf numFmtId="164" fontId="13" fillId="2" borderId="20" xfId="0" applyNumberFormat="1" applyFont="1" applyFill="1" applyBorder="1" applyAlignment="1">
      <alignment vertical="center" wrapText="1"/>
    </xf>
    <xf numFmtId="0" fontId="0" fillId="0" borderId="35" xfId="0" applyBorder="1"/>
    <xf numFmtId="44" fontId="20" fillId="0" borderId="3" xfId="0" applyNumberFormat="1" applyFont="1" applyBorder="1" applyAlignment="1">
      <alignment horizontal="right" vertical="center"/>
    </xf>
    <xf numFmtId="44" fontId="20" fillId="0" borderId="13" xfId="0" applyNumberFormat="1" applyFont="1" applyBorder="1" applyAlignment="1">
      <alignment horizontal="right" vertical="center"/>
    </xf>
    <xf numFmtId="44" fontId="20" fillId="0" borderId="2" xfId="0" applyNumberFormat="1" applyFont="1" applyBorder="1" applyAlignment="1">
      <alignment horizontal="right" vertical="center"/>
    </xf>
    <xf numFmtId="0" fontId="16" fillId="4" borderId="12" xfId="0" applyFont="1" applyFill="1" applyBorder="1" applyAlignment="1">
      <alignment horizontal="left" vertical="center"/>
    </xf>
    <xf numFmtId="0" fontId="17" fillId="4" borderId="12" xfId="0" applyFont="1" applyFill="1" applyBorder="1" applyAlignment="1">
      <alignment horizontal="left" vertical="center"/>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21" fillId="8" borderId="1" xfId="0" applyFont="1" applyFill="1" applyBorder="1" applyAlignment="1">
      <alignment horizontal="center" vertical="center" wrapText="1"/>
    </xf>
    <xf numFmtId="0" fontId="23"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5" fillId="0" borderId="5" xfId="0" applyFont="1" applyBorder="1" applyAlignment="1">
      <alignment horizontal="left"/>
    </xf>
    <xf numFmtId="0" fontId="5" fillId="0" borderId="6"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5" fillId="0" borderId="10"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18" fillId="5" borderId="3"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24" fillId="0" borderId="13" xfId="0" applyFont="1" applyBorder="1" applyAlignment="1">
      <alignment horizontal="center" vertical="top"/>
    </xf>
    <xf numFmtId="0" fontId="24" fillId="0" borderId="2" xfId="0" applyFont="1" applyBorder="1" applyAlignment="1">
      <alignment horizontal="center" vertical="top"/>
    </xf>
    <xf numFmtId="0" fontId="21" fillId="9" borderId="3" xfId="0" applyFont="1" applyFill="1" applyBorder="1" applyAlignment="1">
      <alignment horizontal="right" vertical="center" wrapText="1"/>
    </xf>
    <xf numFmtId="0" fontId="21" fillId="9" borderId="13" xfId="0" applyFont="1" applyFill="1" applyBorder="1" applyAlignment="1">
      <alignment horizontal="right" vertical="center" wrapText="1"/>
    </xf>
    <xf numFmtId="0" fontId="21" fillId="9" borderId="2" xfId="0" applyFont="1" applyFill="1" applyBorder="1" applyAlignment="1">
      <alignment horizontal="righ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11" fillId="0" borderId="12" xfId="0" applyFont="1" applyBorder="1" applyAlignment="1">
      <alignment horizontal="left" vertical="center" wrapText="1"/>
    </xf>
    <xf numFmtId="0" fontId="22" fillId="0" borderId="4" xfId="0" applyFont="1" applyBorder="1" applyAlignment="1">
      <alignment vertical="top"/>
    </xf>
    <xf numFmtId="0" fontId="22" fillId="0" borderId="5" xfId="0" applyFont="1" applyBorder="1" applyAlignment="1">
      <alignment vertical="top"/>
    </xf>
    <xf numFmtId="0" fontId="22" fillId="0" borderId="6" xfId="0" applyFont="1" applyBorder="1" applyAlignment="1">
      <alignment vertical="top"/>
    </xf>
    <xf numFmtId="0" fontId="13" fillId="2" borderId="34" xfId="0" applyFont="1" applyFill="1" applyBorder="1" applyAlignment="1">
      <alignment horizontal="right" vertical="center" wrapText="1"/>
    </xf>
    <xf numFmtId="0" fontId="23" fillId="0" borderId="27" xfId="0" applyFont="1" applyBorder="1" applyAlignment="1">
      <alignment horizontal="center" wrapText="1"/>
    </xf>
    <xf numFmtId="0" fontId="8" fillId="0" borderId="27" xfId="0" applyFont="1" applyBorder="1" applyAlignment="1">
      <alignment horizontal="center" wrapText="1"/>
    </xf>
    <xf numFmtId="0" fontId="8" fillId="0" borderId="28" xfId="0" applyFont="1" applyBorder="1" applyAlignment="1">
      <alignment horizontal="center" wrapText="1"/>
    </xf>
    <xf numFmtId="0" fontId="8" fillId="0" borderId="0" xfId="0" applyFont="1" applyBorder="1" applyAlignment="1">
      <alignment horizontal="center" wrapText="1"/>
    </xf>
    <xf numFmtId="0" fontId="8" fillId="0" borderId="30" xfId="0" applyFont="1" applyBorder="1" applyAlignment="1">
      <alignment horizontal="center" wrapText="1"/>
    </xf>
    <xf numFmtId="0" fontId="6" fillId="0" borderId="31" xfId="0" applyFont="1" applyBorder="1" applyAlignment="1">
      <alignment horizontal="left"/>
    </xf>
    <xf numFmtId="0" fontId="10" fillId="0" borderId="29" xfId="0" applyFont="1" applyBorder="1" applyAlignment="1">
      <alignment horizontal="left" vertical="center" wrapText="1"/>
    </xf>
    <xf numFmtId="0" fontId="10" fillId="0" borderId="0" xfId="0" applyFont="1" applyBorder="1" applyAlignment="1">
      <alignment horizontal="left" vertical="center" wrapText="1"/>
    </xf>
    <xf numFmtId="0" fontId="10" fillId="0" borderId="30" xfId="0" applyFont="1" applyBorder="1" applyAlignment="1">
      <alignment horizontal="left" vertical="center" wrapText="1"/>
    </xf>
    <xf numFmtId="0" fontId="25" fillId="0" borderId="29" xfId="0" applyFont="1" applyBorder="1" applyAlignment="1">
      <alignment horizontal="left" vertical="top" wrapText="1"/>
    </xf>
    <xf numFmtId="0" fontId="25" fillId="0" borderId="0" xfId="0" applyFont="1" applyBorder="1" applyAlignment="1">
      <alignment horizontal="left" vertical="top" wrapText="1"/>
    </xf>
    <xf numFmtId="0" fontId="25" fillId="0" borderId="30" xfId="0" applyFont="1" applyBorder="1" applyAlignment="1">
      <alignment horizontal="left" vertical="top" wrapText="1"/>
    </xf>
    <xf numFmtId="0" fontId="25" fillId="0" borderId="32" xfId="0" applyFont="1" applyBorder="1" applyAlignment="1">
      <alignment horizontal="left" vertical="top" wrapText="1"/>
    </xf>
    <xf numFmtId="0" fontId="25" fillId="0" borderId="31" xfId="0" applyFont="1" applyBorder="1" applyAlignment="1">
      <alignment horizontal="left" vertical="top"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5" fillId="0" borderId="31" xfId="0" applyFont="1" applyBorder="1" applyAlignment="1">
      <alignment horizontal="left"/>
    </xf>
    <xf numFmtId="0" fontId="22" fillId="0" borderId="32" xfId="0" applyFont="1" applyBorder="1" applyAlignment="1">
      <alignment vertical="top"/>
    </xf>
    <xf numFmtId="0" fontId="22" fillId="0" borderId="31" xfId="0" applyFont="1" applyBorder="1" applyAlignment="1">
      <alignment vertical="top"/>
    </xf>
    <xf numFmtId="0" fontId="24" fillId="0" borderId="36" xfId="0" applyFont="1" applyBorder="1" applyAlignment="1">
      <alignment horizontal="center" vertical="top"/>
    </xf>
    <xf numFmtId="0" fontId="24" fillId="0" borderId="37" xfId="0" applyFont="1" applyBorder="1" applyAlignment="1">
      <alignment horizontal="center" vertical="top"/>
    </xf>
    <xf numFmtId="49" fontId="4" fillId="3" borderId="33" xfId="0" applyNumberFormat="1" applyFont="1" applyFill="1" applyBorder="1" applyAlignment="1">
      <alignment horizontal="right" vertical="center"/>
    </xf>
    <xf numFmtId="0" fontId="16" fillId="4" borderId="32" xfId="0" applyFont="1" applyFill="1" applyBorder="1" applyAlignment="1">
      <alignment horizontal="left" vertical="center"/>
    </xf>
    <xf numFmtId="0" fontId="16" fillId="4" borderId="5" xfId="0" applyFont="1" applyFill="1" applyBorder="1" applyAlignment="1">
      <alignment horizontal="left" vertical="center"/>
    </xf>
    <xf numFmtId="0" fontId="16" fillId="4" borderId="31" xfId="0" applyFont="1" applyFill="1" applyBorder="1" applyAlignment="1">
      <alignment horizontal="left" vertical="center"/>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21" fillId="8" borderId="21"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21" fillId="9" borderId="34" xfId="0" applyFont="1" applyFill="1" applyBorder="1" applyAlignment="1">
      <alignment horizontal="right" vertical="center" wrapText="1"/>
    </xf>
    <xf numFmtId="0" fontId="6" fillId="13" borderId="1" xfId="0" applyFont="1" applyFill="1" applyBorder="1" applyAlignment="1">
      <alignment horizontal="left"/>
    </xf>
    <xf numFmtId="44" fontId="6" fillId="12" borderId="1" xfId="0" applyNumberFormat="1" applyFont="1" applyFill="1" applyBorder="1" applyAlignment="1">
      <alignment horizontal="right"/>
    </xf>
    <xf numFmtId="44" fontId="6" fillId="10" borderId="1" xfId="0" applyNumberFormat="1" applyFont="1" applyFill="1" applyBorder="1" applyAlignment="1">
      <alignment horizontal="right"/>
    </xf>
    <xf numFmtId="44" fontId="6" fillId="13" borderId="1" xfId="0" applyNumberFormat="1" applyFont="1" applyFill="1" applyBorder="1" applyAlignment="1">
      <alignment horizontal="right"/>
    </xf>
    <xf numFmtId="0" fontId="6" fillId="10" borderId="1" xfId="0" applyFont="1" applyFill="1" applyBorder="1" applyAlignment="1">
      <alignment horizontal="left"/>
    </xf>
    <xf numFmtId="0" fontId="6" fillId="11" borderId="1" xfId="0" applyFont="1" applyFill="1" applyBorder="1" applyAlignment="1">
      <alignment horizontal="left"/>
    </xf>
    <xf numFmtId="44" fontId="6" fillId="11" borderId="1" xfId="0" applyNumberFormat="1" applyFont="1" applyFill="1" applyBorder="1" applyAlignment="1">
      <alignment horizontal="right"/>
    </xf>
    <xf numFmtId="0" fontId="6" fillId="12" borderId="1" xfId="0" applyFont="1" applyFill="1" applyBorder="1" applyAlignment="1">
      <alignment horizontal="left"/>
    </xf>
    <xf numFmtId="0" fontId="4" fillId="2" borderId="3"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27" fillId="9" borderId="3" xfId="0" applyFont="1" applyFill="1" applyBorder="1" applyAlignment="1">
      <alignment horizontal="right" vertical="center" wrapText="1"/>
    </xf>
    <xf numFmtId="0" fontId="27" fillId="9" borderId="13" xfId="0" applyFont="1" applyFill="1" applyBorder="1" applyAlignment="1">
      <alignment horizontal="right" vertical="center" wrapText="1"/>
    </xf>
    <xf numFmtId="0" fontId="27" fillId="9" borderId="2" xfId="0" applyFont="1" applyFill="1" applyBorder="1" applyAlignment="1">
      <alignment horizontal="right" vertical="center" wrapText="1"/>
    </xf>
  </cellXfs>
  <cellStyles count="4">
    <cellStyle name="Normal" xfId="0" builtinId="0"/>
    <cellStyle name="Normal 2" xfId="1"/>
    <cellStyle name="Normal 2 3" xfId="2"/>
    <cellStyle name="Normal 2 4" xfId="3"/>
  </cellStyles>
  <dxfs count="0"/>
  <tableStyles count="0" defaultTableStyle="TableStyleMedium9" defaultPivotStyle="PivotStyleLight16"/>
  <colors>
    <mruColors>
      <color rgb="FFFFFF99"/>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64958" cy="99377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56"/>
  <sheetViews>
    <sheetView topLeftCell="A19" zoomScale="80" zoomScaleNormal="80" zoomScaleSheetLayoutView="70" workbookViewId="0">
      <selection activeCell="A27" sqref="A27:E27"/>
    </sheetView>
  </sheetViews>
  <sheetFormatPr defaultColWidth="9.109375" defaultRowHeight="15"/>
  <cols>
    <col min="1" max="1" width="20.44140625" style="1" customWidth="1"/>
    <col min="2" max="2" width="88" style="1" customWidth="1"/>
    <col min="3" max="3" width="18.109375" style="1" customWidth="1"/>
    <col min="4" max="4" width="17.88671875" style="1" customWidth="1"/>
    <col min="5" max="5" width="29.109375" style="4" customWidth="1"/>
    <col min="6" max="6" width="26.88671875" style="5" bestFit="1" customWidth="1"/>
  </cols>
  <sheetData>
    <row r="1" spans="1:6" ht="13.2">
      <c r="A1" s="17"/>
      <c r="B1" s="119" t="s">
        <v>15</v>
      </c>
      <c r="C1" s="120"/>
      <c r="D1" s="120"/>
      <c r="E1" s="120"/>
      <c r="F1" s="121"/>
    </row>
    <row r="2" spans="1:6" ht="13.2">
      <c r="A2" s="18"/>
      <c r="B2" s="122"/>
      <c r="C2" s="122"/>
      <c r="D2" s="122"/>
      <c r="E2" s="122"/>
      <c r="F2" s="123"/>
    </row>
    <row r="3" spans="1:6" s="2" customFormat="1" ht="24.9" customHeight="1">
      <c r="A3" s="18"/>
      <c r="B3" s="122"/>
      <c r="C3" s="122"/>
      <c r="D3" s="122"/>
      <c r="E3" s="122"/>
      <c r="F3" s="123"/>
    </row>
    <row r="4" spans="1:6" ht="13.2">
      <c r="A4" s="18"/>
      <c r="B4" s="122"/>
      <c r="C4" s="122"/>
      <c r="D4" s="122"/>
      <c r="E4" s="122"/>
      <c r="F4" s="123"/>
    </row>
    <row r="5" spans="1:6" ht="20.399999999999999">
      <c r="A5" s="18"/>
      <c r="B5" s="10"/>
      <c r="C5" s="10"/>
      <c r="D5" s="10"/>
      <c r="E5" s="11"/>
      <c r="F5" s="19"/>
    </row>
    <row r="6" spans="1:6" ht="13.2">
      <c r="A6" s="18"/>
      <c r="B6"/>
      <c r="C6"/>
      <c r="D6" s="12"/>
      <c r="E6" s="3"/>
      <c r="F6" s="20"/>
    </row>
    <row r="7" spans="1:6" ht="29.25" customHeight="1">
      <c r="A7" s="21" t="s">
        <v>0</v>
      </c>
      <c r="B7" s="124"/>
      <c r="C7" s="124"/>
      <c r="D7" s="124"/>
      <c r="E7" s="124"/>
      <c r="F7" s="125"/>
    </row>
    <row r="8" spans="1:6" ht="13.2">
      <c r="A8" s="18"/>
      <c r="B8"/>
      <c r="C8"/>
      <c r="D8" s="12"/>
      <c r="E8" s="3"/>
      <c r="F8" s="20"/>
    </row>
    <row r="9" spans="1:6" ht="13.2">
      <c r="A9" s="21" t="s">
        <v>1</v>
      </c>
      <c r="B9" s="126"/>
      <c r="C9" s="126"/>
      <c r="D9" s="126"/>
      <c r="E9" s="126"/>
      <c r="F9" s="127"/>
    </row>
    <row r="10" spans="1:6" ht="13.2">
      <c r="A10" s="18"/>
      <c r="B10"/>
      <c r="C10"/>
      <c r="D10" s="12"/>
      <c r="E10" s="3"/>
      <c r="F10" s="20"/>
    </row>
    <row r="11" spans="1:6" ht="18" customHeight="1">
      <c r="A11" s="128" t="s">
        <v>13</v>
      </c>
      <c r="B11" s="129"/>
      <c r="C11" s="129"/>
      <c r="D11" s="129"/>
      <c r="E11" s="129"/>
      <c r="F11" s="130"/>
    </row>
    <row r="12" spans="1:6" ht="13.2">
      <c r="A12" s="131" t="s">
        <v>14</v>
      </c>
      <c r="B12" s="132"/>
      <c r="C12" s="132"/>
      <c r="D12" s="132"/>
      <c r="E12" s="132"/>
      <c r="F12" s="133"/>
    </row>
    <row r="13" spans="1:6" ht="13.2">
      <c r="A13" s="131"/>
      <c r="B13" s="132"/>
      <c r="C13" s="132"/>
      <c r="D13" s="132"/>
      <c r="E13" s="132"/>
      <c r="F13" s="133"/>
    </row>
    <row r="14" spans="1:6" ht="13.2">
      <c r="A14" s="131"/>
      <c r="B14" s="132"/>
      <c r="C14" s="132"/>
      <c r="D14" s="132"/>
      <c r="E14" s="132"/>
      <c r="F14" s="133"/>
    </row>
    <row r="15" spans="1:6" ht="118.2" customHeight="1">
      <c r="A15" s="134"/>
      <c r="B15" s="135"/>
      <c r="C15" s="135"/>
      <c r="D15" s="135"/>
      <c r="E15" s="135"/>
      <c r="F15" s="136"/>
    </row>
    <row r="16" spans="1:6" ht="3.75" customHeight="1">
      <c r="A16" s="29"/>
      <c r="B16" s="30"/>
      <c r="C16" s="30"/>
      <c r="D16" s="30"/>
      <c r="E16" s="14"/>
      <c r="F16" s="22"/>
    </row>
    <row r="17" spans="1:6" s="16" customFormat="1" ht="32.25" customHeight="1">
      <c r="A17" s="137" t="s">
        <v>90</v>
      </c>
      <c r="B17" s="138"/>
      <c r="C17" s="138"/>
      <c r="D17" s="138"/>
      <c r="E17" s="138"/>
      <c r="F17" s="139"/>
    </row>
    <row r="18" spans="1:6" ht="36.75" customHeight="1">
      <c r="A18" s="41" t="s">
        <v>84</v>
      </c>
      <c r="B18" s="42"/>
      <c r="C18" s="42"/>
      <c r="D18" s="42"/>
      <c r="E18" s="42"/>
      <c r="F18" s="42"/>
    </row>
    <row r="19" spans="1:6" s="15" customFormat="1" ht="42" customHeight="1">
      <c r="A19" s="35" t="s">
        <v>2</v>
      </c>
      <c r="B19" s="31" t="s">
        <v>3</v>
      </c>
      <c r="C19" s="33" t="s">
        <v>16</v>
      </c>
      <c r="D19" s="33" t="s">
        <v>10</v>
      </c>
      <c r="E19" s="32" t="s">
        <v>4</v>
      </c>
      <c r="F19" s="36" t="s">
        <v>17</v>
      </c>
    </row>
    <row r="20" spans="1:6" ht="25.2" customHeight="1">
      <c r="A20" s="7">
        <v>1</v>
      </c>
      <c r="B20" s="37" t="s">
        <v>85</v>
      </c>
      <c r="C20" s="7" t="s">
        <v>42</v>
      </c>
      <c r="D20" s="13">
        <v>1</v>
      </c>
      <c r="E20" s="9"/>
      <c r="F20" s="9">
        <f>E20*D20</f>
        <v>0</v>
      </c>
    </row>
    <row r="21" spans="1:6" ht="25.2" customHeight="1">
      <c r="A21" s="7">
        <v>2</v>
      </c>
      <c r="B21" s="37" t="s">
        <v>92</v>
      </c>
      <c r="C21" s="7" t="s">
        <v>42</v>
      </c>
      <c r="D21" s="13">
        <v>1</v>
      </c>
      <c r="E21" s="9"/>
      <c r="F21" s="9">
        <f t="shared" ref="F21:F24" si="0">E21*D21</f>
        <v>0</v>
      </c>
    </row>
    <row r="22" spans="1:6" ht="25.2" customHeight="1">
      <c r="A22" s="7">
        <v>3</v>
      </c>
      <c r="B22" s="37" t="s">
        <v>93</v>
      </c>
      <c r="C22" s="7" t="s">
        <v>42</v>
      </c>
      <c r="D22" s="13">
        <v>1</v>
      </c>
      <c r="E22" s="9"/>
      <c r="F22" s="9">
        <f t="shared" si="0"/>
        <v>0</v>
      </c>
    </row>
    <row r="23" spans="1:6" ht="25.2" customHeight="1">
      <c r="A23" s="7">
        <v>4</v>
      </c>
      <c r="B23" s="37" t="s">
        <v>86</v>
      </c>
      <c r="C23" s="7" t="s">
        <v>42</v>
      </c>
      <c r="D23" s="13">
        <v>1</v>
      </c>
      <c r="E23" s="9"/>
      <c r="F23" s="9">
        <f t="shared" si="0"/>
        <v>0</v>
      </c>
    </row>
    <row r="24" spans="1:6" ht="25.2" customHeight="1">
      <c r="A24" s="7">
        <v>5</v>
      </c>
      <c r="B24" s="37" t="s">
        <v>54</v>
      </c>
      <c r="C24" s="7" t="s">
        <v>94</v>
      </c>
      <c r="D24" s="77">
        <v>20</v>
      </c>
      <c r="E24" s="9"/>
      <c r="F24" s="9">
        <f t="shared" si="0"/>
        <v>0</v>
      </c>
    </row>
    <row r="25" spans="1:6" ht="25.2" customHeight="1">
      <c r="A25" s="7">
        <v>6</v>
      </c>
      <c r="B25" s="37" t="s">
        <v>96</v>
      </c>
      <c r="C25" s="7" t="s">
        <v>42</v>
      </c>
      <c r="D25" s="13">
        <v>1</v>
      </c>
      <c r="E25" s="9"/>
      <c r="F25" s="9">
        <f t="shared" ref="F25" si="1">E25*D25</f>
        <v>0</v>
      </c>
    </row>
    <row r="26" spans="1:6" ht="25.2" customHeight="1">
      <c r="A26" s="7">
        <v>7</v>
      </c>
      <c r="B26" s="37" t="s">
        <v>97</v>
      </c>
      <c r="C26" s="7" t="s">
        <v>42</v>
      </c>
      <c r="D26" s="13">
        <v>1</v>
      </c>
      <c r="E26" s="9"/>
      <c r="F26" s="9">
        <f t="shared" ref="F26" si="2">E26*D26</f>
        <v>0</v>
      </c>
    </row>
    <row r="27" spans="1:6" ht="25.2" customHeight="1">
      <c r="A27" s="111" t="s">
        <v>57</v>
      </c>
      <c r="B27" s="112"/>
      <c r="C27" s="112"/>
      <c r="D27" s="112"/>
      <c r="E27" s="113"/>
      <c r="F27" s="38">
        <f>SUM(F20:F25)</f>
        <v>0</v>
      </c>
    </row>
    <row r="28" spans="1:6" ht="42" customHeight="1">
      <c r="A28" s="43" t="s">
        <v>59</v>
      </c>
      <c r="B28" s="44"/>
      <c r="C28" s="44"/>
      <c r="D28" s="44"/>
      <c r="E28" s="44"/>
      <c r="F28" s="23">
        <f>SUM(F27)</f>
        <v>0</v>
      </c>
    </row>
    <row r="29" spans="1:6" ht="37.5" hidden="1" customHeight="1">
      <c r="A29" s="114" t="s">
        <v>9</v>
      </c>
      <c r="B29" s="115"/>
      <c r="C29" s="115"/>
      <c r="D29" s="115"/>
      <c r="E29" s="115"/>
      <c r="F29" s="115"/>
    </row>
    <row r="30" spans="1:6" ht="39" hidden="1" customHeight="1">
      <c r="A30" s="35" t="s">
        <v>2</v>
      </c>
      <c r="B30" s="31" t="s">
        <v>3</v>
      </c>
      <c r="C30" s="33" t="s">
        <v>16</v>
      </c>
      <c r="D30" s="33" t="s">
        <v>10</v>
      </c>
      <c r="E30" s="32" t="s">
        <v>4</v>
      </c>
      <c r="F30" s="36" t="s">
        <v>17</v>
      </c>
    </row>
    <row r="31" spans="1:6" ht="20.100000000000001" hidden="1" customHeight="1">
      <c r="A31" s="6"/>
      <c r="B31" s="34"/>
      <c r="C31" s="7"/>
      <c r="D31" s="8"/>
      <c r="E31" s="9"/>
      <c r="F31" s="9">
        <f>E31*D31</f>
        <v>0</v>
      </c>
    </row>
    <row r="32" spans="1:6" ht="20.100000000000001" hidden="1" customHeight="1">
      <c r="A32" s="6"/>
      <c r="B32" s="34"/>
      <c r="C32" s="7"/>
      <c r="D32" s="8"/>
      <c r="E32" s="9"/>
      <c r="F32" s="9">
        <f t="shared" ref="F32:F38" si="3">E32*D32</f>
        <v>0</v>
      </c>
    </row>
    <row r="33" spans="1:126" ht="20.100000000000001" hidden="1" customHeight="1">
      <c r="A33" s="6"/>
      <c r="B33" s="34"/>
      <c r="C33" s="7"/>
      <c r="D33" s="8"/>
      <c r="E33" s="9"/>
      <c r="F33" s="9">
        <f t="shared" si="3"/>
        <v>0</v>
      </c>
    </row>
    <row r="34" spans="1:126" ht="20.100000000000001" hidden="1" customHeight="1">
      <c r="A34" s="6"/>
      <c r="B34" s="34"/>
      <c r="C34" s="7"/>
      <c r="D34" s="8"/>
      <c r="E34" s="9"/>
      <c r="F34" s="9">
        <f t="shared" si="3"/>
        <v>0</v>
      </c>
    </row>
    <row r="35" spans="1:126" ht="20.100000000000001" hidden="1" customHeight="1">
      <c r="A35" s="6"/>
      <c r="B35" s="34"/>
      <c r="C35" s="7"/>
      <c r="D35" s="8"/>
      <c r="E35" s="9"/>
      <c r="F35" s="9">
        <f t="shared" si="3"/>
        <v>0</v>
      </c>
    </row>
    <row r="36" spans="1:126" ht="20.100000000000001" hidden="1" customHeight="1">
      <c r="A36" s="6"/>
      <c r="B36" s="34"/>
      <c r="C36" s="7"/>
      <c r="D36" s="8"/>
      <c r="E36" s="9"/>
      <c r="F36" s="9">
        <f t="shared" si="3"/>
        <v>0</v>
      </c>
    </row>
    <row r="37" spans="1:126" ht="20.100000000000001" hidden="1" customHeight="1">
      <c r="A37" s="6"/>
      <c r="B37" s="34"/>
      <c r="C37" s="7"/>
      <c r="D37" s="8"/>
      <c r="E37" s="9"/>
      <c r="F37" s="9">
        <f t="shared" si="3"/>
        <v>0</v>
      </c>
    </row>
    <row r="38" spans="1:126" ht="20.100000000000001" hidden="1" customHeight="1">
      <c r="A38" s="6"/>
      <c r="B38" s="34"/>
      <c r="C38" s="7"/>
      <c r="D38" s="8"/>
      <c r="E38" s="9"/>
      <c r="F38" s="9">
        <f t="shared" si="3"/>
        <v>0</v>
      </c>
    </row>
    <row r="39" spans="1:126" ht="47.25" hidden="1" customHeight="1">
      <c r="A39" s="116" t="s">
        <v>11</v>
      </c>
      <c r="B39" s="117"/>
      <c r="C39" s="117"/>
      <c r="D39" s="117"/>
      <c r="E39" s="117"/>
      <c r="F39" s="23">
        <f>SUM(F31:F38)</f>
        <v>0</v>
      </c>
    </row>
    <row r="40" spans="1:126" s="27" customFormat="1" ht="13.2">
      <c r="A40" s="25"/>
      <c r="B40" s="24"/>
      <c r="C40" s="25"/>
      <c r="D40" s="25"/>
      <c r="E40" s="26"/>
      <c r="F40" s="26"/>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row>
    <row r="41" spans="1:126" s="27" customFormat="1" ht="36" customHeight="1">
      <c r="A41" s="118" t="s">
        <v>6</v>
      </c>
      <c r="B41" s="118"/>
      <c r="C41" s="118"/>
      <c r="D41" s="118"/>
      <c r="E41" s="118"/>
      <c r="F41" s="118"/>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row>
    <row r="42" spans="1:126" s="27" customFormat="1" ht="36" customHeight="1">
      <c r="A42" s="142" t="s">
        <v>89</v>
      </c>
      <c r="B42" s="143"/>
      <c r="C42" s="143"/>
      <c r="D42" s="143"/>
      <c r="E42" s="144"/>
      <c r="F42" s="40">
        <f>F27</f>
        <v>0</v>
      </c>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row>
    <row r="43" spans="1:126" s="27" customFormat="1" ht="42" customHeight="1">
      <c r="A43" s="145" t="s">
        <v>5</v>
      </c>
      <c r="B43" s="146"/>
      <c r="C43" s="146"/>
      <c r="D43" s="146"/>
      <c r="E43" s="147"/>
      <c r="F43" s="39">
        <f>SUM(F42:F42)</f>
        <v>0</v>
      </c>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row>
    <row r="44" spans="1:126" s="27" customFormat="1" ht="21.75" customHeight="1">
      <c r="A44" s="148" t="s">
        <v>7</v>
      </c>
      <c r="B44" s="148"/>
      <c r="C44" s="148"/>
      <c r="D44" s="148"/>
      <c r="E44" s="148"/>
      <c r="F44" s="148"/>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row>
    <row r="45" spans="1:126" ht="44.4" customHeight="1">
      <c r="A45" s="149" t="s">
        <v>12</v>
      </c>
      <c r="B45" s="150"/>
      <c r="C45" s="150"/>
      <c r="D45" s="150"/>
      <c r="E45" s="150"/>
      <c r="F45" s="151"/>
    </row>
    <row r="46" spans="1:126" ht="47.4" customHeight="1">
      <c r="A46" s="28"/>
      <c r="B46" s="140" t="s">
        <v>8</v>
      </c>
      <c r="C46" s="140"/>
      <c r="D46" s="140"/>
      <c r="E46" s="140"/>
      <c r="F46" s="141"/>
    </row>
    <row r="47" spans="1:126" ht="20.100000000000001" customHeight="1"/>
    <row r="48" spans="1:1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sheetData>
  <mergeCells count="15">
    <mergeCell ref="B46:F46"/>
    <mergeCell ref="A42:E42"/>
    <mergeCell ref="A43:E43"/>
    <mergeCell ref="A44:F44"/>
    <mergeCell ref="A45:F45"/>
    <mergeCell ref="A27:E27"/>
    <mergeCell ref="A29:F29"/>
    <mergeCell ref="A39:E39"/>
    <mergeCell ref="A41:F41"/>
    <mergeCell ref="B1:F4"/>
    <mergeCell ref="B7:F7"/>
    <mergeCell ref="B9:F9"/>
    <mergeCell ref="A11:F11"/>
    <mergeCell ref="A12:F15"/>
    <mergeCell ref="A17:F17"/>
  </mergeCells>
  <printOptions horizontalCentered="1"/>
  <pageMargins left="0.2" right="0.2" top="0.25" bottom="0.5" header="0.3" footer="0.3"/>
  <pageSetup scale="47" fitToHeight="4" orientation="portrait" r:id="rId1"/>
  <headerFooter alignWithMargins="0">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65"/>
  <sheetViews>
    <sheetView tabSelected="1" view="pageBreakPreview" topLeftCell="A22" zoomScale="60" zoomScaleNormal="55" workbookViewId="0">
      <selection activeCell="I7" sqref="I7"/>
    </sheetView>
  </sheetViews>
  <sheetFormatPr defaultColWidth="9.109375" defaultRowHeight="15"/>
  <cols>
    <col min="1" max="1" width="20.44140625" style="1" customWidth="1"/>
    <col min="2" max="2" width="88" style="1" customWidth="1"/>
    <col min="3" max="3" width="18.109375" style="1" customWidth="1"/>
    <col min="4" max="4" width="17.88671875" style="1" customWidth="1"/>
    <col min="5" max="5" width="29.109375" style="4" customWidth="1"/>
    <col min="6" max="6" width="26.88671875" style="5" bestFit="1" customWidth="1"/>
  </cols>
  <sheetData>
    <row r="1" spans="1:6" ht="13.2">
      <c r="A1" s="92"/>
      <c r="B1" s="153" t="s">
        <v>15</v>
      </c>
      <c r="C1" s="154"/>
      <c r="D1" s="154"/>
      <c r="E1" s="154"/>
      <c r="F1" s="155"/>
    </row>
    <row r="2" spans="1:6" ht="13.2">
      <c r="A2" s="93"/>
      <c r="B2" s="156"/>
      <c r="C2" s="156"/>
      <c r="D2" s="156"/>
      <c r="E2" s="156"/>
      <c r="F2" s="157"/>
    </row>
    <row r="3" spans="1:6" s="2" customFormat="1" ht="24.9" customHeight="1">
      <c r="A3" s="93"/>
      <c r="B3" s="156"/>
      <c r="C3" s="156"/>
      <c r="D3" s="156"/>
      <c r="E3" s="156"/>
      <c r="F3" s="157"/>
    </row>
    <row r="4" spans="1:6" ht="13.2">
      <c r="A4" s="93"/>
      <c r="B4" s="156"/>
      <c r="C4" s="156"/>
      <c r="D4" s="156"/>
      <c r="E4" s="156"/>
      <c r="F4" s="157"/>
    </row>
    <row r="5" spans="1:6" ht="20.399999999999999">
      <c r="A5" s="93"/>
      <c r="B5" s="94"/>
      <c r="C5" s="94"/>
      <c r="D5" s="94"/>
      <c r="E5" s="95"/>
      <c r="F5" s="96"/>
    </row>
    <row r="6" spans="1:6" ht="13.2">
      <c r="A6" s="93"/>
      <c r="B6" s="97"/>
      <c r="C6" s="97"/>
      <c r="D6" s="98"/>
      <c r="E6" s="99"/>
      <c r="F6" s="100"/>
    </row>
    <row r="7" spans="1:6" ht="29.25" customHeight="1">
      <c r="A7" s="101" t="s">
        <v>0</v>
      </c>
      <c r="B7" s="124"/>
      <c r="C7" s="124"/>
      <c r="D7" s="124"/>
      <c r="E7" s="124"/>
      <c r="F7" s="170"/>
    </row>
    <row r="8" spans="1:6" ht="13.2">
      <c r="A8" s="93"/>
      <c r="B8" s="97"/>
      <c r="C8" s="97"/>
      <c r="D8" s="98"/>
      <c r="E8" s="99"/>
      <c r="F8" s="100"/>
    </row>
    <row r="9" spans="1:6" ht="13.2">
      <c r="A9" s="101" t="s">
        <v>1</v>
      </c>
      <c r="B9" s="126" t="s">
        <v>98</v>
      </c>
      <c r="C9" s="126"/>
      <c r="D9" s="126"/>
      <c r="E9" s="126"/>
      <c r="F9" s="158"/>
    </row>
    <row r="10" spans="1:6" ht="13.2">
      <c r="A10" s="93"/>
      <c r="B10" s="97"/>
      <c r="C10" s="97"/>
      <c r="D10" s="98"/>
      <c r="E10" s="99"/>
      <c r="F10" s="100"/>
    </row>
    <row r="11" spans="1:6" ht="18" customHeight="1">
      <c r="A11" s="159" t="s">
        <v>13</v>
      </c>
      <c r="B11" s="160"/>
      <c r="C11" s="160"/>
      <c r="D11" s="160"/>
      <c r="E11" s="160"/>
      <c r="F11" s="161"/>
    </row>
    <row r="12" spans="1:6" ht="13.2">
      <c r="A12" s="162" t="s">
        <v>14</v>
      </c>
      <c r="B12" s="163"/>
      <c r="C12" s="163"/>
      <c r="D12" s="163"/>
      <c r="E12" s="163"/>
      <c r="F12" s="164"/>
    </row>
    <row r="13" spans="1:6" ht="13.2">
      <c r="A13" s="162"/>
      <c r="B13" s="163"/>
      <c r="C13" s="163"/>
      <c r="D13" s="163"/>
      <c r="E13" s="163"/>
      <c r="F13" s="164"/>
    </row>
    <row r="14" spans="1:6" ht="13.2">
      <c r="A14" s="162"/>
      <c r="B14" s="163"/>
      <c r="C14" s="163"/>
      <c r="D14" s="163"/>
      <c r="E14" s="163"/>
      <c r="F14" s="164"/>
    </row>
    <row r="15" spans="1:6" ht="118.2" customHeight="1">
      <c r="A15" s="165"/>
      <c r="B15" s="135"/>
      <c r="C15" s="135"/>
      <c r="D15" s="135"/>
      <c r="E15" s="135"/>
      <c r="F15" s="166"/>
    </row>
    <row r="16" spans="1:6" ht="3.75" customHeight="1" thickBot="1">
      <c r="A16" s="102"/>
      <c r="B16" s="79"/>
      <c r="C16" s="79"/>
      <c r="D16" s="79"/>
      <c r="E16" s="79"/>
      <c r="F16" s="103"/>
    </row>
    <row r="17" spans="1:6" s="16" customFormat="1" ht="32.25" customHeight="1">
      <c r="A17" s="167" t="s">
        <v>91</v>
      </c>
      <c r="B17" s="168"/>
      <c r="C17" s="168"/>
      <c r="D17" s="168"/>
      <c r="E17" s="168"/>
      <c r="F17" s="169"/>
    </row>
    <row r="18" spans="1:6" ht="36.75" customHeight="1">
      <c r="A18" s="80" t="s">
        <v>78</v>
      </c>
      <c r="B18" s="42"/>
      <c r="C18" s="42"/>
      <c r="D18" s="42"/>
      <c r="E18" s="42"/>
      <c r="F18" s="81"/>
    </row>
    <row r="19" spans="1:6" s="15" customFormat="1" ht="42" customHeight="1">
      <c r="A19" s="82" t="s">
        <v>2</v>
      </c>
      <c r="B19" s="31" t="s">
        <v>3</v>
      </c>
      <c r="C19" s="33" t="s">
        <v>16</v>
      </c>
      <c r="D19" s="33" t="s">
        <v>10</v>
      </c>
      <c r="E19" s="32" t="s">
        <v>4</v>
      </c>
      <c r="F19" s="83" t="s">
        <v>17</v>
      </c>
    </row>
    <row r="20" spans="1:6" ht="25.2" customHeight="1">
      <c r="A20" s="84">
        <v>1</v>
      </c>
      <c r="B20" s="37" t="s">
        <v>79</v>
      </c>
      <c r="C20" s="7" t="s">
        <v>42</v>
      </c>
      <c r="D20" s="13">
        <v>1</v>
      </c>
      <c r="E20" s="9"/>
      <c r="F20" s="85">
        <f>E20*D20</f>
        <v>0</v>
      </c>
    </row>
    <row r="21" spans="1:6" ht="25.2" customHeight="1">
      <c r="A21" s="84">
        <v>2</v>
      </c>
      <c r="B21" s="37" t="s">
        <v>92</v>
      </c>
      <c r="C21" s="7" t="s">
        <v>42</v>
      </c>
      <c r="D21" s="13">
        <v>1</v>
      </c>
      <c r="E21" s="9"/>
      <c r="F21" s="85">
        <f t="shared" ref="F21:F27" si="0">E21*D21</f>
        <v>0</v>
      </c>
    </row>
    <row r="22" spans="1:6" ht="25.2" customHeight="1">
      <c r="A22" s="84">
        <v>3</v>
      </c>
      <c r="B22" s="37" t="s">
        <v>93</v>
      </c>
      <c r="C22" s="7" t="s">
        <v>42</v>
      </c>
      <c r="D22" s="13">
        <v>1</v>
      </c>
      <c r="E22" s="9"/>
      <c r="F22" s="85">
        <f t="shared" si="0"/>
        <v>0</v>
      </c>
    </row>
    <row r="23" spans="1:6" ht="25.2" customHeight="1">
      <c r="A23" s="84">
        <v>4</v>
      </c>
      <c r="B23" s="37" t="s">
        <v>80</v>
      </c>
      <c r="C23" s="7" t="s">
        <v>42</v>
      </c>
      <c r="D23" s="13">
        <v>1</v>
      </c>
      <c r="E23" s="9"/>
      <c r="F23" s="85">
        <f t="shared" si="0"/>
        <v>0</v>
      </c>
    </row>
    <row r="24" spans="1:6" ht="25.2" customHeight="1">
      <c r="A24" s="84">
        <v>5</v>
      </c>
      <c r="B24" s="37" t="s">
        <v>54</v>
      </c>
      <c r="C24" s="7" t="s">
        <v>94</v>
      </c>
      <c r="D24" s="78">
        <v>20</v>
      </c>
      <c r="E24" s="9"/>
      <c r="F24" s="85">
        <f t="shared" si="0"/>
        <v>0</v>
      </c>
    </row>
    <row r="25" spans="1:6" ht="25.2" customHeight="1">
      <c r="A25" s="84">
        <v>6</v>
      </c>
      <c r="B25" s="37" t="s">
        <v>95</v>
      </c>
      <c r="C25" s="7" t="s">
        <v>44</v>
      </c>
      <c r="D25" s="78">
        <v>4</v>
      </c>
      <c r="E25" s="9"/>
      <c r="F25" s="85">
        <f t="shared" si="0"/>
        <v>0</v>
      </c>
    </row>
    <row r="26" spans="1:6" ht="25.2" customHeight="1">
      <c r="A26" s="84">
        <v>7</v>
      </c>
      <c r="B26" s="37" t="s">
        <v>96</v>
      </c>
      <c r="C26" s="7" t="s">
        <v>42</v>
      </c>
      <c r="D26" s="13">
        <v>1</v>
      </c>
      <c r="E26" s="9"/>
      <c r="F26" s="85">
        <f t="shared" si="0"/>
        <v>0</v>
      </c>
    </row>
    <row r="27" spans="1:6" ht="25.2" customHeight="1">
      <c r="A27" s="84">
        <v>8</v>
      </c>
      <c r="B27" s="37" t="s">
        <v>97</v>
      </c>
      <c r="C27" s="7" t="s">
        <v>42</v>
      </c>
      <c r="D27" s="13">
        <v>1</v>
      </c>
      <c r="E27" s="9"/>
      <c r="F27" s="85">
        <f t="shared" si="0"/>
        <v>0</v>
      </c>
    </row>
    <row r="28" spans="1:6" ht="36.75" customHeight="1">
      <c r="A28" s="80" t="s">
        <v>82</v>
      </c>
      <c r="B28" s="42"/>
      <c r="C28" s="42"/>
      <c r="D28" s="42"/>
      <c r="E28" s="42"/>
      <c r="F28" s="81"/>
    </row>
    <row r="29" spans="1:6" ht="25.2" customHeight="1">
      <c r="A29" s="84">
        <v>1</v>
      </c>
      <c r="B29" s="37" t="s">
        <v>81</v>
      </c>
      <c r="C29" s="7" t="s">
        <v>42</v>
      </c>
      <c r="D29" s="13">
        <v>1</v>
      </c>
      <c r="E29" s="9"/>
      <c r="F29" s="85">
        <f>E29*D29</f>
        <v>0</v>
      </c>
    </row>
    <row r="30" spans="1:6" ht="25.2" customHeight="1">
      <c r="A30" s="84">
        <v>2</v>
      </c>
      <c r="B30" s="37" t="s">
        <v>92</v>
      </c>
      <c r="C30" s="7" t="s">
        <v>42</v>
      </c>
      <c r="D30" s="13">
        <v>1</v>
      </c>
      <c r="E30" s="9"/>
      <c r="F30" s="85">
        <f t="shared" ref="F30:F36" si="1">E30*D30</f>
        <v>0</v>
      </c>
    </row>
    <row r="31" spans="1:6" ht="25.2" customHeight="1">
      <c r="A31" s="84">
        <v>3</v>
      </c>
      <c r="B31" s="37" t="s">
        <v>93</v>
      </c>
      <c r="C31" s="7" t="s">
        <v>42</v>
      </c>
      <c r="D31" s="13">
        <v>1</v>
      </c>
      <c r="E31" s="9"/>
      <c r="F31" s="85">
        <f t="shared" si="1"/>
        <v>0</v>
      </c>
    </row>
    <row r="32" spans="1:6" ht="25.2" customHeight="1">
      <c r="A32" s="84">
        <v>4</v>
      </c>
      <c r="B32" s="37" t="s">
        <v>83</v>
      </c>
      <c r="C32" s="7" t="s">
        <v>42</v>
      </c>
      <c r="D32" s="13">
        <v>1</v>
      </c>
      <c r="E32" s="9"/>
      <c r="F32" s="85">
        <f t="shared" si="1"/>
        <v>0</v>
      </c>
    </row>
    <row r="33" spans="1:126" ht="25.2" customHeight="1">
      <c r="A33" s="84">
        <v>5</v>
      </c>
      <c r="B33" s="37" t="s">
        <v>54</v>
      </c>
      <c r="C33" s="7" t="s">
        <v>94</v>
      </c>
      <c r="D33" s="78">
        <v>20</v>
      </c>
      <c r="E33" s="9"/>
      <c r="F33" s="85">
        <f t="shared" si="1"/>
        <v>0</v>
      </c>
    </row>
    <row r="34" spans="1:126" ht="25.2" customHeight="1">
      <c r="A34" s="84">
        <v>6</v>
      </c>
      <c r="B34" s="37" t="s">
        <v>95</v>
      </c>
      <c r="C34" s="7" t="s">
        <v>44</v>
      </c>
      <c r="D34" s="78">
        <v>4</v>
      </c>
      <c r="E34" s="9"/>
      <c r="F34" s="85">
        <f t="shared" si="1"/>
        <v>0</v>
      </c>
    </row>
    <row r="35" spans="1:126" ht="25.2" customHeight="1">
      <c r="A35" s="84">
        <v>7</v>
      </c>
      <c r="B35" s="37" t="s">
        <v>96</v>
      </c>
      <c r="C35" s="7" t="s">
        <v>42</v>
      </c>
      <c r="D35" s="13">
        <v>1</v>
      </c>
      <c r="E35" s="9"/>
      <c r="F35" s="85">
        <f t="shared" si="1"/>
        <v>0</v>
      </c>
    </row>
    <row r="36" spans="1:126" ht="25.2" customHeight="1" thickBot="1">
      <c r="A36" s="86">
        <v>8</v>
      </c>
      <c r="B36" s="87" t="s">
        <v>97</v>
      </c>
      <c r="C36" s="88" t="s">
        <v>42</v>
      </c>
      <c r="D36" s="89">
        <v>1</v>
      </c>
      <c r="E36" s="90"/>
      <c r="F36" s="91">
        <f t="shared" si="1"/>
        <v>0</v>
      </c>
    </row>
    <row r="37" spans="1:126" ht="37.5" hidden="1" customHeight="1">
      <c r="A37" s="176" t="s">
        <v>9</v>
      </c>
      <c r="B37" s="177"/>
      <c r="C37" s="177"/>
      <c r="D37" s="177"/>
      <c r="E37" s="177"/>
      <c r="F37" s="178"/>
    </row>
    <row r="38" spans="1:126" ht="39" hidden="1" customHeight="1">
      <c r="A38" s="82" t="s">
        <v>2</v>
      </c>
      <c r="B38" s="31" t="s">
        <v>3</v>
      </c>
      <c r="C38" s="33" t="s">
        <v>16</v>
      </c>
      <c r="D38" s="33" t="s">
        <v>10</v>
      </c>
      <c r="E38" s="32" t="s">
        <v>4</v>
      </c>
      <c r="F38" s="83" t="s">
        <v>17</v>
      </c>
    </row>
    <row r="39" spans="1:126" ht="20.100000000000001" hidden="1" customHeight="1">
      <c r="A39" s="104"/>
      <c r="B39" s="34"/>
      <c r="C39" s="7"/>
      <c r="D39" s="8"/>
      <c r="E39" s="9"/>
      <c r="F39" s="85">
        <f>E39*D39</f>
        <v>0</v>
      </c>
    </row>
    <row r="40" spans="1:126" ht="20.100000000000001" hidden="1" customHeight="1">
      <c r="A40" s="104"/>
      <c r="B40" s="34"/>
      <c r="C40" s="7"/>
      <c r="D40" s="8"/>
      <c r="E40" s="9"/>
      <c r="F40" s="85">
        <f t="shared" ref="F40:F46" si="2">E40*D40</f>
        <v>0</v>
      </c>
    </row>
    <row r="41" spans="1:126" ht="20.100000000000001" hidden="1" customHeight="1">
      <c r="A41" s="104"/>
      <c r="B41" s="34"/>
      <c r="C41" s="7"/>
      <c r="D41" s="8"/>
      <c r="E41" s="9"/>
      <c r="F41" s="85">
        <f t="shared" si="2"/>
        <v>0</v>
      </c>
    </row>
    <row r="42" spans="1:126" ht="20.100000000000001" hidden="1" customHeight="1">
      <c r="A42" s="104"/>
      <c r="B42" s="34"/>
      <c r="C42" s="7"/>
      <c r="D42" s="8"/>
      <c r="E42" s="9"/>
      <c r="F42" s="85">
        <f t="shared" si="2"/>
        <v>0</v>
      </c>
    </row>
    <row r="43" spans="1:126" ht="20.100000000000001" hidden="1" customHeight="1">
      <c r="A43" s="104"/>
      <c r="B43" s="34"/>
      <c r="C43" s="7"/>
      <c r="D43" s="8"/>
      <c r="E43" s="9"/>
      <c r="F43" s="85">
        <f t="shared" si="2"/>
        <v>0</v>
      </c>
    </row>
    <row r="44" spans="1:126" ht="20.100000000000001" hidden="1" customHeight="1">
      <c r="A44" s="104"/>
      <c r="B44" s="34"/>
      <c r="C44" s="7"/>
      <c r="D44" s="8"/>
      <c r="E44" s="9"/>
      <c r="F44" s="85">
        <f t="shared" si="2"/>
        <v>0</v>
      </c>
    </row>
    <row r="45" spans="1:126" ht="20.100000000000001" hidden="1" customHeight="1">
      <c r="A45" s="104"/>
      <c r="B45" s="34"/>
      <c r="C45" s="7"/>
      <c r="D45" s="8"/>
      <c r="E45" s="9"/>
      <c r="F45" s="85">
        <f t="shared" si="2"/>
        <v>0</v>
      </c>
    </row>
    <row r="46" spans="1:126" ht="20.100000000000001" hidden="1" customHeight="1">
      <c r="A46" s="104"/>
      <c r="B46" s="34"/>
      <c r="C46" s="7"/>
      <c r="D46" s="8"/>
      <c r="E46" s="9"/>
      <c r="F46" s="85">
        <f t="shared" si="2"/>
        <v>0</v>
      </c>
    </row>
    <row r="47" spans="1:126" ht="47.25" hidden="1" customHeight="1">
      <c r="A47" s="175" t="s">
        <v>11</v>
      </c>
      <c r="B47" s="117"/>
      <c r="C47" s="117"/>
      <c r="D47" s="117"/>
      <c r="E47" s="117"/>
      <c r="F47" s="105">
        <f>SUM(F39:F46)</f>
        <v>0</v>
      </c>
    </row>
    <row r="48" spans="1:126" s="27" customFormat="1" ht="13.2">
      <c r="A48" s="106"/>
      <c r="B48" s="24"/>
      <c r="C48" s="25"/>
      <c r="D48" s="25"/>
      <c r="E48" s="26"/>
      <c r="F48" s="107"/>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row>
    <row r="49" spans="1:126" s="27" customFormat="1" ht="36" customHeight="1">
      <c r="A49" s="181" t="s">
        <v>6</v>
      </c>
      <c r="B49" s="118"/>
      <c r="C49" s="118"/>
      <c r="D49" s="118"/>
      <c r="E49" s="118"/>
      <c r="F49" s="182"/>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row>
    <row r="50" spans="1:126" s="27" customFormat="1" ht="36" customHeight="1">
      <c r="A50" s="183" t="s">
        <v>87</v>
      </c>
      <c r="B50" s="143"/>
      <c r="C50" s="143"/>
      <c r="D50" s="143"/>
      <c r="E50" s="144"/>
      <c r="F50" s="108">
        <f>SUM(F20:F27)</f>
        <v>0</v>
      </c>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row>
    <row r="51" spans="1:126" s="27" customFormat="1" ht="36" customHeight="1">
      <c r="A51" s="183" t="s">
        <v>88</v>
      </c>
      <c r="B51" s="143"/>
      <c r="C51" s="143"/>
      <c r="D51" s="143"/>
      <c r="E51" s="144"/>
      <c r="F51" s="108">
        <f>SUM(F29:F36)</f>
        <v>0</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row>
    <row r="52" spans="1:126" s="27" customFormat="1" ht="42" customHeight="1">
      <c r="A52" s="152" t="s">
        <v>5</v>
      </c>
      <c r="B52" s="146"/>
      <c r="C52" s="146"/>
      <c r="D52" s="146"/>
      <c r="E52" s="147"/>
      <c r="F52" s="109">
        <f>SUM(F50:F51)</f>
        <v>0</v>
      </c>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row>
    <row r="53" spans="1:126" s="27" customFormat="1" ht="21.75" customHeight="1">
      <c r="A53" s="179" t="s">
        <v>7</v>
      </c>
      <c r="B53" s="148"/>
      <c r="C53" s="148"/>
      <c r="D53" s="148"/>
      <c r="E53" s="148"/>
      <c r="F53" s="180"/>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row>
    <row r="54" spans="1:126" ht="44.4" customHeight="1">
      <c r="A54" s="171" t="s">
        <v>12</v>
      </c>
      <c r="B54" s="150"/>
      <c r="C54" s="150"/>
      <c r="D54" s="150"/>
      <c r="E54" s="150"/>
      <c r="F54" s="172"/>
    </row>
    <row r="55" spans="1:126" ht="47.4" customHeight="1" thickBot="1">
      <c r="A55" s="110"/>
      <c r="B55" s="173" t="s">
        <v>8</v>
      </c>
      <c r="C55" s="173"/>
      <c r="D55" s="173"/>
      <c r="E55" s="173"/>
      <c r="F55" s="174"/>
    </row>
    <row r="56" spans="1:126" ht="20.100000000000001" customHeight="1"/>
    <row r="57" spans="1:126" ht="20.100000000000001" customHeight="1"/>
    <row r="58" spans="1:126" ht="20.100000000000001" customHeight="1"/>
    <row r="59" spans="1:126" ht="20.100000000000001" customHeight="1"/>
    <row r="60" spans="1:126" ht="20.100000000000001" customHeight="1"/>
    <row r="61" spans="1:126" ht="20.100000000000001" customHeight="1"/>
    <row r="62" spans="1:126" ht="20.100000000000001" customHeight="1"/>
    <row r="63" spans="1:126" ht="20.100000000000001" customHeight="1"/>
    <row r="64" spans="1:126" ht="20.100000000000001" customHeight="1"/>
    <row r="65" ht="20.100000000000001" customHeight="1"/>
  </sheetData>
  <mergeCells count="15">
    <mergeCell ref="A54:F54"/>
    <mergeCell ref="B55:F55"/>
    <mergeCell ref="A47:E47"/>
    <mergeCell ref="A37:F37"/>
    <mergeCell ref="A53:F53"/>
    <mergeCell ref="A49:F49"/>
    <mergeCell ref="A50:E50"/>
    <mergeCell ref="A51:E51"/>
    <mergeCell ref="A52:E52"/>
    <mergeCell ref="B1:F4"/>
    <mergeCell ref="B9:F9"/>
    <mergeCell ref="A11:F11"/>
    <mergeCell ref="A12:F15"/>
    <mergeCell ref="A17:F17"/>
    <mergeCell ref="B7:F7"/>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62"/>
  <sheetViews>
    <sheetView zoomScaleNormal="100" workbookViewId="0">
      <selection activeCell="I11" sqref="I11"/>
    </sheetView>
  </sheetViews>
  <sheetFormatPr defaultRowHeight="13.2"/>
  <cols>
    <col min="1" max="1" width="8.88671875" style="12"/>
    <col min="2" max="2" width="37.21875" style="45" customWidth="1"/>
    <col min="3" max="3" width="10.6640625" style="12" customWidth="1"/>
    <col min="4" max="4" width="11.109375" style="12" customWidth="1"/>
    <col min="5" max="5" width="11.109375" style="12" bestFit="1" customWidth="1"/>
    <col min="6" max="6" width="17.33203125" style="46" bestFit="1" customWidth="1"/>
    <col min="8" max="8" width="11.44140625" bestFit="1" customWidth="1"/>
    <col min="9" max="9" width="12" bestFit="1" customWidth="1"/>
  </cols>
  <sheetData>
    <row r="1" spans="1:6">
      <c r="A1" s="184" t="s">
        <v>60</v>
      </c>
      <c r="B1" s="184"/>
      <c r="C1" s="184"/>
      <c r="D1" s="184"/>
      <c r="E1" s="184"/>
      <c r="F1" s="184"/>
    </row>
    <row r="2" spans="1:6" ht="24">
      <c r="A2" s="55" t="s">
        <v>2</v>
      </c>
      <c r="B2" s="56" t="s">
        <v>3</v>
      </c>
      <c r="C2" s="55" t="s">
        <v>16</v>
      </c>
      <c r="D2" s="55" t="s">
        <v>10</v>
      </c>
      <c r="E2" s="57" t="s">
        <v>4</v>
      </c>
      <c r="F2" s="57" t="s">
        <v>17</v>
      </c>
    </row>
    <row r="3" spans="1:6">
      <c r="A3" s="62">
        <v>1</v>
      </c>
      <c r="B3" s="61" t="s">
        <v>24</v>
      </c>
      <c r="C3" s="51" t="s">
        <v>42</v>
      </c>
      <c r="D3" s="60">
        <v>1</v>
      </c>
      <c r="E3" s="53">
        <v>30000</v>
      </c>
      <c r="F3" s="54">
        <f>SUM(D3*E3)</f>
        <v>30000</v>
      </c>
    </row>
    <row r="4" spans="1:6" ht="26.4">
      <c r="A4" s="62">
        <v>2</v>
      </c>
      <c r="B4" s="61" t="s">
        <v>46</v>
      </c>
      <c r="C4" s="51" t="s">
        <v>42</v>
      </c>
      <c r="D4" s="60">
        <v>1</v>
      </c>
      <c r="E4" s="53">
        <v>45000</v>
      </c>
      <c r="F4" s="54">
        <f t="shared" ref="F4:F6" si="0">SUM(D4*E4)</f>
        <v>45000</v>
      </c>
    </row>
    <row r="5" spans="1:6">
      <c r="A5" s="62">
        <v>3</v>
      </c>
      <c r="B5" s="61" t="s">
        <v>25</v>
      </c>
      <c r="C5" s="51" t="s">
        <v>42</v>
      </c>
      <c r="D5" s="60">
        <v>1</v>
      </c>
      <c r="E5" s="53">
        <v>100000</v>
      </c>
      <c r="F5" s="54">
        <f t="shared" si="0"/>
        <v>100000</v>
      </c>
    </row>
    <row r="6" spans="1:6">
      <c r="A6" s="62">
        <v>4</v>
      </c>
      <c r="B6" s="61" t="s">
        <v>26</v>
      </c>
      <c r="C6" s="51" t="s">
        <v>42</v>
      </c>
      <c r="D6" s="60">
        <v>1</v>
      </c>
      <c r="E6" s="53">
        <v>5000</v>
      </c>
      <c r="F6" s="54">
        <f t="shared" si="0"/>
        <v>5000</v>
      </c>
    </row>
    <row r="7" spans="1:6">
      <c r="A7" s="187" t="s">
        <v>57</v>
      </c>
      <c r="B7" s="187"/>
      <c r="C7" s="187"/>
      <c r="D7" s="187"/>
      <c r="E7" s="187"/>
      <c r="F7" s="72">
        <f>SUM(F3:F6)</f>
        <v>180000</v>
      </c>
    </row>
    <row r="8" spans="1:6" s="50" customFormat="1" ht="8.4" customHeight="1">
      <c r="A8" s="49"/>
      <c r="B8" s="49"/>
      <c r="C8" s="49"/>
      <c r="D8" s="49"/>
      <c r="E8" s="49"/>
      <c r="F8" s="49"/>
    </row>
    <row r="9" spans="1:6">
      <c r="A9" s="188" t="s">
        <v>56</v>
      </c>
      <c r="B9" s="188"/>
      <c r="C9" s="188"/>
      <c r="D9" s="188"/>
      <c r="E9" s="188"/>
      <c r="F9" s="188"/>
    </row>
    <row r="10" spans="1:6" ht="24">
      <c r="A10" s="55" t="s">
        <v>2</v>
      </c>
      <c r="B10" s="56" t="s">
        <v>3</v>
      </c>
      <c r="C10" s="55" t="s">
        <v>16</v>
      </c>
      <c r="D10" s="55" t="s">
        <v>10</v>
      </c>
      <c r="E10" s="57" t="s">
        <v>4</v>
      </c>
      <c r="F10" s="57" t="s">
        <v>17</v>
      </c>
    </row>
    <row r="11" spans="1:6">
      <c r="A11" s="62">
        <v>5</v>
      </c>
      <c r="B11" s="61" t="s">
        <v>47</v>
      </c>
      <c r="C11" s="66"/>
      <c r="D11" s="67"/>
      <c r="E11" s="68"/>
      <c r="F11" s="69"/>
    </row>
    <row r="12" spans="1:6">
      <c r="A12" s="64" t="s">
        <v>18</v>
      </c>
      <c r="B12" s="52" t="s">
        <v>27</v>
      </c>
      <c r="C12" s="51" t="s">
        <v>43</v>
      </c>
      <c r="D12" s="60">
        <v>471</v>
      </c>
      <c r="E12" s="53">
        <v>275</v>
      </c>
      <c r="F12" s="54">
        <f t="shared" ref="F12:F17" si="1">SUM(D12*E12)</f>
        <v>129525</v>
      </c>
    </row>
    <row r="13" spans="1:6">
      <c r="A13" s="64" t="s">
        <v>19</v>
      </c>
      <c r="B13" s="52" t="s">
        <v>28</v>
      </c>
      <c r="C13" s="51" t="s">
        <v>43</v>
      </c>
      <c r="D13" s="60">
        <v>312</v>
      </c>
      <c r="E13" s="53">
        <v>200</v>
      </c>
      <c r="F13" s="54">
        <f t="shared" si="1"/>
        <v>62400</v>
      </c>
    </row>
    <row r="14" spans="1:6">
      <c r="A14" s="64" t="s">
        <v>20</v>
      </c>
      <c r="B14" s="52" t="s">
        <v>29</v>
      </c>
      <c r="C14" s="51" t="s">
        <v>43</v>
      </c>
      <c r="D14" s="60">
        <v>2121</v>
      </c>
      <c r="E14" s="53">
        <v>150</v>
      </c>
      <c r="F14" s="54">
        <f t="shared" si="1"/>
        <v>318150</v>
      </c>
    </row>
    <row r="15" spans="1:6">
      <c r="A15" s="65" t="s">
        <v>21</v>
      </c>
      <c r="B15" s="52" t="s">
        <v>30</v>
      </c>
      <c r="C15" s="51" t="s">
        <v>43</v>
      </c>
      <c r="D15" s="60">
        <v>36</v>
      </c>
      <c r="E15" s="53">
        <v>50</v>
      </c>
      <c r="F15" s="54">
        <f t="shared" si="1"/>
        <v>1800</v>
      </c>
    </row>
    <row r="16" spans="1:6">
      <c r="A16" s="65" t="s">
        <v>22</v>
      </c>
      <c r="B16" s="52" t="s">
        <v>31</v>
      </c>
      <c r="C16" s="51" t="s">
        <v>43</v>
      </c>
      <c r="D16" s="60">
        <v>15</v>
      </c>
      <c r="E16" s="53">
        <v>40</v>
      </c>
      <c r="F16" s="54">
        <f t="shared" si="1"/>
        <v>600</v>
      </c>
    </row>
    <row r="17" spans="1:6">
      <c r="A17" s="65" t="s">
        <v>23</v>
      </c>
      <c r="B17" s="52" t="s">
        <v>32</v>
      </c>
      <c r="C17" s="51" t="s">
        <v>43</v>
      </c>
      <c r="D17" s="60">
        <v>11</v>
      </c>
      <c r="E17" s="53">
        <v>30</v>
      </c>
      <c r="F17" s="54">
        <f t="shared" si="1"/>
        <v>330</v>
      </c>
    </row>
    <row r="18" spans="1:6" ht="26.4">
      <c r="A18" s="63">
        <v>6</v>
      </c>
      <c r="B18" s="61" t="s">
        <v>69</v>
      </c>
      <c r="C18" s="66"/>
      <c r="D18" s="70"/>
      <c r="E18" s="68"/>
      <c r="F18" s="69"/>
    </row>
    <row r="19" spans="1:6" ht="26.4">
      <c r="A19" s="64" t="s">
        <v>18</v>
      </c>
      <c r="B19" s="52" t="s">
        <v>51</v>
      </c>
      <c r="C19" s="51" t="s">
        <v>42</v>
      </c>
      <c r="D19" s="60">
        <v>1</v>
      </c>
      <c r="E19" s="53">
        <f>772*400</f>
        <v>308800</v>
      </c>
      <c r="F19" s="54">
        <f t="shared" ref="F19:F20" si="2">SUM(D19*E19)</f>
        <v>308800</v>
      </c>
    </row>
    <row r="20" spans="1:6" ht="26.4">
      <c r="A20" s="64" t="s">
        <v>19</v>
      </c>
      <c r="B20" s="52" t="s">
        <v>53</v>
      </c>
      <c r="C20" s="51" t="s">
        <v>42</v>
      </c>
      <c r="D20" s="60">
        <v>1</v>
      </c>
      <c r="E20" s="53">
        <v>25000</v>
      </c>
      <c r="F20" s="54">
        <f t="shared" si="2"/>
        <v>25000</v>
      </c>
    </row>
    <row r="21" spans="1:6">
      <c r="A21" s="62">
        <v>7</v>
      </c>
      <c r="B21" s="61" t="s">
        <v>48</v>
      </c>
      <c r="C21" s="66"/>
      <c r="D21" s="70"/>
      <c r="E21" s="68"/>
      <c r="F21" s="69"/>
    </row>
    <row r="22" spans="1:6">
      <c r="A22" s="64" t="s">
        <v>18</v>
      </c>
      <c r="B22" s="52" t="s">
        <v>33</v>
      </c>
      <c r="C22" s="51" t="s">
        <v>44</v>
      </c>
      <c r="D22" s="60">
        <v>1</v>
      </c>
      <c r="E22" s="53">
        <v>24000</v>
      </c>
      <c r="F22" s="54">
        <f t="shared" ref="F22:F26" si="3">SUM(D22*E22)</f>
        <v>24000</v>
      </c>
    </row>
    <row r="23" spans="1:6">
      <c r="A23" s="64" t="s">
        <v>19</v>
      </c>
      <c r="B23" s="52" t="s">
        <v>34</v>
      </c>
      <c r="C23" s="51" t="s">
        <v>44</v>
      </c>
      <c r="D23" s="60">
        <v>4</v>
      </c>
      <c r="E23" s="53">
        <v>20000</v>
      </c>
      <c r="F23" s="54">
        <f t="shared" si="3"/>
        <v>80000</v>
      </c>
    </row>
    <row r="24" spans="1:6">
      <c r="A24" s="64" t="s">
        <v>20</v>
      </c>
      <c r="B24" s="52" t="s">
        <v>35</v>
      </c>
      <c r="C24" s="51" t="s">
        <v>44</v>
      </c>
      <c r="D24" s="60">
        <v>1</v>
      </c>
      <c r="E24" s="53">
        <v>5000</v>
      </c>
      <c r="F24" s="54">
        <f t="shared" si="3"/>
        <v>5000</v>
      </c>
    </row>
    <row r="25" spans="1:6">
      <c r="A25" s="64" t="s">
        <v>21</v>
      </c>
      <c r="B25" s="52" t="s">
        <v>36</v>
      </c>
      <c r="C25" s="51" t="s">
        <v>44</v>
      </c>
      <c r="D25" s="60">
        <v>1</v>
      </c>
      <c r="E25" s="53">
        <v>2500</v>
      </c>
      <c r="F25" s="54">
        <f t="shared" si="3"/>
        <v>2500</v>
      </c>
    </row>
    <row r="26" spans="1:6">
      <c r="A26" s="62">
        <v>8</v>
      </c>
      <c r="B26" s="61" t="s">
        <v>52</v>
      </c>
      <c r="C26" s="51" t="s">
        <v>44</v>
      </c>
      <c r="D26" s="60">
        <v>3</v>
      </c>
      <c r="E26" s="53">
        <v>3500</v>
      </c>
      <c r="F26" s="54">
        <f t="shared" si="3"/>
        <v>10500</v>
      </c>
    </row>
    <row r="27" spans="1:6" ht="26.4">
      <c r="A27" s="62">
        <v>9</v>
      </c>
      <c r="B27" s="61" t="s">
        <v>49</v>
      </c>
      <c r="C27" s="66"/>
      <c r="D27" s="70"/>
      <c r="E27" s="68"/>
      <c r="F27" s="69"/>
    </row>
    <row r="28" spans="1:6">
      <c r="A28" s="64" t="s">
        <v>18</v>
      </c>
      <c r="B28" s="52" t="s">
        <v>70</v>
      </c>
      <c r="C28" s="51" t="s">
        <v>44</v>
      </c>
      <c r="D28" s="60">
        <v>1</v>
      </c>
      <c r="E28" s="53">
        <v>35000</v>
      </c>
      <c r="F28" s="54">
        <f t="shared" ref="F28:F39" si="4">SUM(D28*E28)</f>
        <v>35000</v>
      </c>
    </row>
    <row r="29" spans="1:6">
      <c r="A29" s="64" t="s">
        <v>19</v>
      </c>
      <c r="B29" s="52" t="s">
        <v>37</v>
      </c>
      <c r="C29" s="51" t="s">
        <v>44</v>
      </c>
      <c r="D29" s="60">
        <v>1</v>
      </c>
      <c r="E29" s="53">
        <v>35000</v>
      </c>
      <c r="F29" s="54">
        <f t="shared" si="4"/>
        <v>35000</v>
      </c>
    </row>
    <row r="30" spans="1:6">
      <c r="A30" s="64" t="s">
        <v>20</v>
      </c>
      <c r="B30" s="52" t="s">
        <v>71</v>
      </c>
      <c r="C30" s="51" t="s">
        <v>44</v>
      </c>
      <c r="D30" s="60">
        <v>1</v>
      </c>
      <c r="E30" s="53">
        <v>12000</v>
      </c>
      <c r="F30" s="54">
        <f t="shared" si="4"/>
        <v>12000</v>
      </c>
    </row>
    <row r="31" spans="1:6">
      <c r="A31" s="64" t="s">
        <v>21</v>
      </c>
      <c r="B31" s="52" t="s">
        <v>72</v>
      </c>
      <c r="C31" s="51" t="s">
        <v>44</v>
      </c>
      <c r="D31" s="60">
        <v>1</v>
      </c>
      <c r="E31" s="53">
        <v>5000</v>
      </c>
      <c r="F31" s="54">
        <f t="shared" si="4"/>
        <v>5000</v>
      </c>
    </row>
    <row r="32" spans="1:6">
      <c r="A32" s="64" t="s">
        <v>22</v>
      </c>
      <c r="B32" s="52" t="s">
        <v>73</v>
      </c>
      <c r="C32" s="51" t="s">
        <v>44</v>
      </c>
      <c r="D32" s="60">
        <v>1</v>
      </c>
      <c r="E32" s="53">
        <v>3000</v>
      </c>
      <c r="F32" s="54">
        <f t="shared" si="4"/>
        <v>3000</v>
      </c>
    </row>
    <row r="33" spans="1:9">
      <c r="A33" s="64" t="s">
        <v>23</v>
      </c>
      <c r="B33" s="52" t="s">
        <v>74</v>
      </c>
      <c r="C33" s="51" t="s">
        <v>44</v>
      </c>
      <c r="D33" s="60">
        <v>1</v>
      </c>
      <c r="E33" s="53">
        <v>2000</v>
      </c>
      <c r="F33" s="54">
        <f t="shared" si="4"/>
        <v>2000</v>
      </c>
    </row>
    <row r="34" spans="1:9">
      <c r="A34" s="62">
        <v>10</v>
      </c>
      <c r="B34" s="61" t="s">
        <v>75</v>
      </c>
      <c r="C34" s="51" t="s">
        <v>44</v>
      </c>
      <c r="D34" s="60">
        <v>6</v>
      </c>
      <c r="E34" s="53">
        <v>3500</v>
      </c>
      <c r="F34" s="54">
        <f t="shared" si="4"/>
        <v>21000</v>
      </c>
    </row>
    <row r="35" spans="1:9">
      <c r="A35" s="62">
        <v>11</v>
      </c>
      <c r="B35" s="61" t="s">
        <v>61</v>
      </c>
      <c r="C35" s="51" t="s">
        <v>44</v>
      </c>
      <c r="D35" s="60">
        <v>6</v>
      </c>
      <c r="E35" s="53">
        <v>1200</v>
      </c>
      <c r="F35" s="54">
        <f t="shared" si="4"/>
        <v>7200</v>
      </c>
      <c r="G35" s="71"/>
      <c r="H35" s="71"/>
      <c r="I35" s="71"/>
    </row>
    <row r="36" spans="1:9">
      <c r="A36" s="62">
        <v>12</v>
      </c>
      <c r="B36" s="61" t="s">
        <v>62</v>
      </c>
      <c r="C36" s="51" t="s">
        <v>43</v>
      </c>
      <c r="D36" s="60">
        <v>3875</v>
      </c>
      <c r="E36" s="53">
        <v>4</v>
      </c>
      <c r="F36" s="54">
        <f t="shared" si="4"/>
        <v>15500</v>
      </c>
      <c r="G36" s="71"/>
      <c r="H36" s="71"/>
      <c r="I36" s="71"/>
    </row>
    <row r="37" spans="1:9">
      <c r="A37" s="62">
        <v>13</v>
      </c>
      <c r="B37" s="61" t="s">
        <v>54</v>
      </c>
      <c r="C37" s="51" t="s">
        <v>45</v>
      </c>
      <c r="D37" s="60">
        <v>864</v>
      </c>
      <c r="E37" s="53">
        <v>160</v>
      </c>
      <c r="F37" s="54">
        <f t="shared" si="4"/>
        <v>138240</v>
      </c>
    </row>
    <row r="38" spans="1:9">
      <c r="A38" s="62">
        <v>14</v>
      </c>
      <c r="B38" s="61" t="s">
        <v>63</v>
      </c>
      <c r="C38" s="51" t="s">
        <v>43</v>
      </c>
      <c r="D38" s="60">
        <v>346</v>
      </c>
      <c r="E38" s="53">
        <v>15</v>
      </c>
      <c r="F38" s="54">
        <f t="shared" si="4"/>
        <v>5190</v>
      </c>
    </row>
    <row r="39" spans="1:9">
      <c r="A39" s="62">
        <v>15</v>
      </c>
      <c r="B39" s="61" t="s">
        <v>76</v>
      </c>
      <c r="C39" s="51" t="s">
        <v>42</v>
      </c>
      <c r="D39" s="60">
        <v>1</v>
      </c>
      <c r="E39" s="53">
        <v>20000</v>
      </c>
      <c r="F39" s="54">
        <f t="shared" si="4"/>
        <v>20000</v>
      </c>
      <c r="I39" s="71"/>
    </row>
    <row r="40" spans="1:9">
      <c r="A40" s="186" t="s">
        <v>57</v>
      </c>
      <c r="B40" s="186"/>
      <c r="C40" s="186"/>
      <c r="D40" s="186"/>
      <c r="E40" s="186"/>
      <c r="F40" s="72">
        <f>SUM(F12:F39)</f>
        <v>1267735</v>
      </c>
    </row>
    <row r="41" spans="1:9">
      <c r="A41" s="48"/>
      <c r="B41" s="48"/>
      <c r="C41" s="48"/>
      <c r="D41" s="48"/>
      <c r="E41" s="48"/>
      <c r="F41" s="47"/>
    </row>
    <row r="42" spans="1:9">
      <c r="A42" s="189" t="s">
        <v>64</v>
      </c>
      <c r="B42" s="189"/>
      <c r="C42" s="189"/>
      <c r="D42" s="189"/>
      <c r="E42" s="189"/>
      <c r="F42" s="189"/>
    </row>
    <row r="43" spans="1:9" ht="24">
      <c r="A43" s="55" t="s">
        <v>2</v>
      </c>
      <c r="B43" s="56" t="s">
        <v>3</v>
      </c>
      <c r="C43" s="55" t="s">
        <v>16</v>
      </c>
      <c r="D43" s="55" t="s">
        <v>10</v>
      </c>
      <c r="E43" s="57" t="s">
        <v>4</v>
      </c>
      <c r="F43" s="57" t="s">
        <v>17</v>
      </c>
    </row>
    <row r="44" spans="1:9">
      <c r="A44" s="62">
        <v>16</v>
      </c>
      <c r="B44" s="61" t="s">
        <v>77</v>
      </c>
      <c r="C44" s="51" t="s">
        <v>43</v>
      </c>
      <c r="D44" s="60">
        <v>20</v>
      </c>
      <c r="E44" s="53">
        <v>100</v>
      </c>
      <c r="F44" s="54">
        <f t="shared" ref="F44:F45" si="5">SUM(D44*E44)</f>
        <v>2000</v>
      </c>
    </row>
    <row r="45" spans="1:9">
      <c r="A45" s="62">
        <v>17</v>
      </c>
      <c r="B45" s="61" t="s">
        <v>41</v>
      </c>
      <c r="C45" s="51" t="s">
        <v>43</v>
      </c>
      <c r="D45" s="60">
        <v>149</v>
      </c>
      <c r="E45" s="53">
        <v>30</v>
      </c>
      <c r="F45" s="54">
        <f t="shared" si="5"/>
        <v>4470</v>
      </c>
    </row>
    <row r="46" spans="1:9">
      <c r="A46" s="190" t="s">
        <v>57</v>
      </c>
      <c r="B46" s="190"/>
      <c r="C46" s="190"/>
      <c r="D46" s="190"/>
      <c r="E46" s="190"/>
      <c r="F46" s="54">
        <f>SUM(F44:F45)</f>
        <v>6470</v>
      </c>
    </row>
    <row r="47" spans="1:9">
      <c r="A47" s="48"/>
      <c r="B47" s="48"/>
      <c r="C47" s="48"/>
      <c r="D47" s="48"/>
      <c r="E47" s="48"/>
      <c r="F47" s="49"/>
    </row>
    <row r="48" spans="1:9">
      <c r="A48" s="191" t="s">
        <v>58</v>
      </c>
      <c r="B48" s="191"/>
      <c r="C48" s="191"/>
      <c r="D48" s="191"/>
      <c r="E48" s="191"/>
      <c r="F48" s="191"/>
    </row>
    <row r="49" spans="1:126" ht="24">
      <c r="A49" s="55" t="s">
        <v>2</v>
      </c>
      <c r="B49" s="56" t="s">
        <v>3</v>
      </c>
      <c r="C49" s="55" t="s">
        <v>16</v>
      </c>
      <c r="D49" s="55" t="s">
        <v>10</v>
      </c>
      <c r="E49" s="57" t="s">
        <v>4</v>
      </c>
      <c r="F49" s="57" t="s">
        <v>17</v>
      </c>
    </row>
    <row r="50" spans="1:126">
      <c r="A50" s="62">
        <v>18</v>
      </c>
      <c r="B50" s="61" t="s">
        <v>40</v>
      </c>
      <c r="C50" s="51" t="s">
        <v>45</v>
      </c>
      <c r="D50" s="60">
        <v>844</v>
      </c>
      <c r="E50" s="53">
        <v>90</v>
      </c>
      <c r="F50" s="54">
        <f t="shared" ref="F50:F54" si="6">SUM(D50*E50)</f>
        <v>75960</v>
      </c>
    </row>
    <row r="51" spans="1:126">
      <c r="A51" s="62">
        <v>19</v>
      </c>
      <c r="B51" s="61" t="s">
        <v>50</v>
      </c>
      <c r="C51" s="51" t="s">
        <v>45</v>
      </c>
      <c r="D51" s="60">
        <v>172</v>
      </c>
      <c r="E51" s="53">
        <v>100</v>
      </c>
      <c r="F51" s="54">
        <f t="shared" si="6"/>
        <v>17200</v>
      </c>
    </row>
    <row r="52" spans="1:126">
      <c r="A52" s="62">
        <v>20</v>
      </c>
      <c r="B52" s="61" t="s">
        <v>38</v>
      </c>
      <c r="C52" s="51" t="s">
        <v>45</v>
      </c>
      <c r="D52" s="60">
        <v>297</v>
      </c>
      <c r="E52" s="53">
        <v>50</v>
      </c>
      <c r="F52" s="54">
        <f t="shared" si="6"/>
        <v>14850</v>
      </c>
    </row>
    <row r="53" spans="1:126" ht="39.6">
      <c r="A53" s="62">
        <v>21</v>
      </c>
      <c r="B53" s="61" t="s">
        <v>39</v>
      </c>
      <c r="C53" s="51" t="s">
        <v>45</v>
      </c>
      <c r="D53" s="60">
        <v>4538</v>
      </c>
      <c r="E53" s="53">
        <v>25</v>
      </c>
      <c r="F53" s="54">
        <f t="shared" si="6"/>
        <v>113450</v>
      </c>
    </row>
    <row r="54" spans="1:126">
      <c r="A54" s="62">
        <v>22</v>
      </c>
      <c r="B54" s="61" t="s">
        <v>55</v>
      </c>
      <c r="C54" s="51" t="s">
        <v>42</v>
      </c>
      <c r="D54" s="60">
        <v>1</v>
      </c>
      <c r="E54" s="53">
        <v>9000</v>
      </c>
      <c r="F54" s="54">
        <f t="shared" si="6"/>
        <v>9000</v>
      </c>
    </row>
    <row r="55" spans="1:126">
      <c r="A55" s="185" t="s">
        <v>57</v>
      </c>
      <c r="B55" s="185"/>
      <c r="C55" s="185"/>
      <c r="D55" s="185"/>
      <c r="E55" s="185"/>
      <c r="F55" s="72">
        <f>SUM(F50:F54)</f>
        <v>230460</v>
      </c>
    </row>
    <row r="56" spans="1:126">
      <c r="A56" s="58"/>
      <c r="B56" s="58"/>
      <c r="C56" s="58"/>
      <c r="D56" s="58"/>
      <c r="E56" s="58"/>
      <c r="F56" s="59"/>
    </row>
    <row r="57" spans="1:126" s="27" customFormat="1" ht="20.399999999999999">
      <c r="A57" s="118" t="s">
        <v>6</v>
      </c>
      <c r="B57" s="118"/>
      <c r="C57" s="118"/>
      <c r="D57" s="118"/>
      <c r="E57" s="118"/>
      <c r="F57" s="118"/>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row>
    <row r="58" spans="1:126" s="27" customFormat="1" ht="15.6">
      <c r="A58" s="195" t="s">
        <v>65</v>
      </c>
      <c r="B58" s="196"/>
      <c r="C58" s="196"/>
      <c r="D58" s="196"/>
      <c r="E58" s="197"/>
      <c r="F58" s="75">
        <f>F7</f>
        <v>180000</v>
      </c>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row>
    <row r="59" spans="1:126" s="27" customFormat="1" ht="15.6">
      <c r="A59" s="195" t="s">
        <v>66</v>
      </c>
      <c r="B59" s="196"/>
      <c r="C59" s="196"/>
      <c r="D59" s="196"/>
      <c r="E59" s="197"/>
      <c r="F59" s="75">
        <f>F40</f>
        <v>1267735</v>
      </c>
      <c r="G59"/>
      <c r="H59" s="73"/>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row>
    <row r="60" spans="1:126" s="27" customFormat="1" ht="15.6">
      <c r="A60" s="195" t="s">
        <v>67</v>
      </c>
      <c r="B60" s="196"/>
      <c r="C60" s="196"/>
      <c r="D60" s="196"/>
      <c r="E60" s="197"/>
      <c r="F60" s="75">
        <f>F46</f>
        <v>6470</v>
      </c>
      <c r="G60"/>
      <c r="H60" s="74"/>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row>
    <row r="61" spans="1:126" s="27" customFormat="1" ht="15.6">
      <c r="A61" s="195" t="s">
        <v>68</v>
      </c>
      <c r="B61" s="196"/>
      <c r="C61" s="196"/>
      <c r="D61" s="196"/>
      <c r="E61" s="197"/>
      <c r="F61" s="75">
        <f>F55</f>
        <v>230460</v>
      </c>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row>
    <row r="62" spans="1:126" s="27" customFormat="1" ht="15.6">
      <c r="A62" s="192" t="s">
        <v>5</v>
      </c>
      <c r="B62" s="193"/>
      <c r="C62" s="193"/>
      <c r="D62" s="193"/>
      <c r="E62" s="194"/>
      <c r="F62" s="76">
        <f>SUM(F58:F61)</f>
        <v>1684665</v>
      </c>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row>
  </sheetData>
  <mergeCells count="14">
    <mergeCell ref="A62:E62"/>
    <mergeCell ref="A57:F57"/>
    <mergeCell ref="A58:E58"/>
    <mergeCell ref="A59:E59"/>
    <mergeCell ref="A60:E60"/>
    <mergeCell ref="A61:E61"/>
    <mergeCell ref="A1:F1"/>
    <mergeCell ref="A55:E55"/>
    <mergeCell ref="A40:E40"/>
    <mergeCell ref="A7:E7"/>
    <mergeCell ref="A9:F9"/>
    <mergeCell ref="A42:F42"/>
    <mergeCell ref="A46:E46"/>
    <mergeCell ref="A48:F48"/>
  </mergeCells>
  <pageMargins left="0.45" right="0.45" top="1.433333333" bottom="0.5" header="0.3" footer="0.3"/>
  <pageSetup orientation="portrait" r:id="rId1"/>
  <headerFooter>
    <oddHeader xml:space="preserve">&amp;L&amp;G&amp;C&amp;"Arial,Bold"
PINE RIDGE FORCE MAIN REPLACEMENT 
FORT MYERS BEACH WWTP TO GULF REFLECTIONS DRIVE
ENGINEER'S OPINION OF PROBABLE CONSTRUCTION COST
</oddHeader>
    <oddFooter>&amp;L&amp;D&amp;CPage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CEB2D46-F89C-4E95-B8DB-26BE6F9091CA}"/>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BID-PROPOSAL FORM San Carlos</vt:lpstr>
      <vt:lpstr>BID-PROPOSAL FORM FMB &amp; WWE</vt:lpstr>
      <vt:lpstr>OPC</vt:lpstr>
      <vt:lpstr>'BID-PROPOSAL FORM FMB &amp; WWE'!Print_Area</vt:lpstr>
      <vt:lpstr>'BID-PROPOSAL FORM San Carlos'!Print_Area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Brooke, Adam</cp:lastModifiedBy>
  <cp:lastPrinted>2020-05-21T11:40:53Z</cp:lastPrinted>
  <dcterms:created xsi:type="dcterms:W3CDTF">1998-06-09T19:27:04Z</dcterms:created>
  <dcterms:modified xsi:type="dcterms:W3CDTF">2020-12-16T15:37:06Z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